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PENSIONES CIVILES DEL ESTADO\Procedimientos LPP\LPP 2025 Nube (AWS)\Bases\"/>
    </mc:Choice>
  </mc:AlternateContent>
  <xr:revisionPtr revIDLastSave="0" documentId="13_ncr:1_{D1BD69AF-E1C5-46CF-8328-7E7C25A42F0D}" xr6:coauthVersionLast="47" xr6:coauthVersionMax="47" xr10:uidLastSave="{00000000-0000-0000-0000-000000000000}"/>
  <bookViews>
    <workbookView xWindow="-120" yWindow="-120" windowWidth="29040" windowHeight="15720" xr2:uid="{7C97EEC6-35C9-41E1-A028-63BD447E2B14}"/>
  </bookViews>
  <sheets>
    <sheet name="Hoja1" sheetId="1" r:id="rId1"/>
  </sheets>
  <definedNames>
    <definedName name="_xlnm.Print_Titles" localSheetId="0">Hoja1!$1:$6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32" i="1" l="1"/>
  <c r="J32" i="1" s="1"/>
  <c r="K32" i="1" s="1"/>
  <c r="J34" i="1"/>
  <c r="K34" i="1" s="1"/>
  <c r="M32" i="1"/>
  <c r="L32" i="1" s="1"/>
  <c r="O34" i="1" l="1"/>
  <c r="N34" i="1"/>
  <c r="N32" i="1"/>
  <c r="O32" i="1"/>
  <c r="L24" i="1"/>
  <c r="N36" i="1" l="1"/>
  <c r="O36" i="1"/>
  <c r="M24" i="1"/>
  <c r="N24" i="1" s="1"/>
  <c r="O24" i="1" s="1"/>
  <c r="L23" i="1"/>
  <c r="L22" i="1"/>
  <c r="L21" i="1"/>
  <c r="L20" i="1"/>
  <c r="L19" i="1"/>
  <c r="L18" i="1"/>
  <c r="L17" i="1"/>
  <c r="L16" i="1"/>
  <c r="L15" i="1"/>
  <c r="L14" i="1"/>
  <c r="M23" i="1" l="1"/>
  <c r="N23" i="1" s="1"/>
  <c r="M14" i="1" l="1"/>
  <c r="N14" i="1" l="1"/>
  <c r="M15" i="1"/>
  <c r="N15" i="1" s="1"/>
  <c r="M17" i="1"/>
  <c r="N17" i="1" s="1"/>
  <c r="O17" i="1" s="1"/>
  <c r="M19" i="1"/>
  <c r="N19" i="1" s="1"/>
  <c r="O19" i="1" s="1"/>
  <c r="M21" i="1"/>
  <c r="N21" i="1" s="1"/>
  <c r="O21" i="1" s="1"/>
  <c r="O23" i="1"/>
  <c r="M16" i="1"/>
  <c r="N16" i="1" s="1"/>
  <c r="O16" i="1" s="1"/>
  <c r="M18" i="1"/>
  <c r="N18" i="1" s="1"/>
  <c r="O18" i="1" s="1"/>
  <c r="M20" i="1"/>
  <c r="N20" i="1" s="1"/>
  <c r="O20" i="1" s="1"/>
  <c r="M22" i="1"/>
  <c r="N22" i="1" s="1"/>
  <c r="O22" i="1" s="1"/>
  <c r="N26" i="1" l="1"/>
  <c r="O14" i="1"/>
  <c r="O15" i="1"/>
  <c r="O26" i="1" l="1"/>
</calcChain>
</file>

<file path=xl/sharedStrings.xml><?xml version="1.0" encoding="utf-8"?>
<sst xmlns="http://schemas.openxmlformats.org/spreadsheetml/2006/main" count="107" uniqueCount="89">
  <si>
    <t>PENSIONES CIVILES DEL ESTADO DE CHIHUAHUA</t>
  </si>
  <si>
    <t>RAZON O DENOMINACIÓN SOCIAL:</t>
  </si>
  <si>
    <t>FECHA:</t>
  </si>
  <si>
    <t>NOMBRE DE QUIEN LA EMITE:</t>
  </si>
  <si>
    <t>RFC:</t>
  </si>
  <si>
    <t>DOMICILIO:</t>
  </si>
  <si>
    <t>TELEFONO:</t>
  </si>
  <si>
    <t>CORREO ELECTRÓNICO:</t>
  </si>
  <si>
    <t>PARTIDA</t>
  </si>
  <si>
    <t>DESCRIPCIÓN DE LOS SERVICIOS</t>
  </si>
  <si>
    <t>ÚNICA</t>
  </si>
  <si>
    <t>Objetivo:</t>
  </si>
  <si>
    <t>Alcance:</t>
  </si>
  <si>
    <t>Application Load Balancer</t>
  </si>
  <si>
    <t>Number of Application Load Balancers (1)</t>
  </si>
  <si>
    <t>Public IPv4 Address</t>
  </si>
  <si>
    <t>Data Transfer</t>
  </si>
  <si>
    <t>Servicio de Mensajería de Meta</t>
  </si>
  <si>
    <t xml:space="preserve">I.V.A. </t>
  </si>
  <si>
    <t>Amazon EC2 tipo 1</t>
  </si>
  <si>
    <t>Tenancy (Shared Instances), Operating system (Windows Server), Workload (Consistent, Number of instances: 1), Advance EC2 instance (m5.xlarge), EBS Storage amount (500 GB)</t>
  </si>
  <si>
    <t>Amazon EC2 tipo 2</t>
  </si>
  <si>
    <t>Tenancy (Shared Instances), Operating system (Linux), Workload (Consistent, Number of instances: 1), Advance EC2 instance (r5.4xlarge), EBS Storage amount (116 GB)</t>
  </si>
  <si>
    <t>Amazon Elastic Block Store (EBS) tipo 1</t>
  </si>
  <si>
    <t>Number of volumes (1), Average duration of volume (730 hours per month), Storage amount per volume (500 GB), Snapshot Frequency (Daily), Amount changed per snapshot (50 GB), Provisioning IOPS per volume (gp3) (3000), General Purpose SSD (gp3) - Throughput (125 MBps)</t>
  </si>
  <si>
    <t>Amazon Elastic Block Store (EBS) tipo 2</t>
  </si>
  <si>
    <t>Number of volumes (1), Average duration of volume (730 hours per month), Storage amount per volume (800 GB), Snapshot Frequency (Daily), Amount changed per snapshot (80 GB), Provisioning IOPS per volume (gp3) (3000), General Purpose SSD (gp3) - Throughput (125 MBps)</t>
  </si>
  <si>
    <t>Amazon Elastic Block Store (EBS) tipo 3</t>
  </si>
  <si>
    <t>Number of volumes (1), Average duration of volume (730 hours per month), Storage amount per volume (1500 GB), Snapshot Frequency (Daily), Amount changed per snapshot (150 GB), Provisioning IOPS per volume (gp3) (3000), General Purpose SSD (gp3) - Throughput (125 MBps)</t>
  </si>
  <si>
    <t>Amazon EC2 tipo 3</t>
  </si>
  <si>
    <t>Tenancy (Shared Instances), Operating system (Linux), Workload (Consistent, Number of instances: 1), Advance EC2 instance (r5.4xlarge), EBS Storage amount (350 GB)</t>
  </si>
  <si>
    <t>Amazon EC2 tipo 4</t>
  </si>
  <si>
    <t>Servicios de consultoría del Licitante adjudicado</t>
  </si>
  <si>
    <t>Lo anterior de conformidad al ANEXO TÉCNICO</t>
  </si>
  <si>
    <t>ESPECIFICACIONES/REQUERIMIENTOS</t>
  </si>
  <si>
    <t>FORMA DE PAGO</t>
  </si>
  <si>
    <t>FIJO MENSUAL</t>
  </si>
  <si>
    <t>AWS Support</t>
  </si>
  <si>
    <t>Supports 24/7 phone, chat, and email access to Cloud Support Engineers for unlimited contacts, with and a response time of less than 1 hour.</t>
  </si>
  <si>
    <t>Number of In-use public IPv4 addresses</t>
  </si>
  <si>
    <t>IMPORTE MENSUAL DEL SERVICIO I.V.A. INCLUÍDO</t>
  </si>
  <si>
    <t>(Son  00/100 M.N.)</t>
  </si>
  <si>
    <t>IMPORTE UNITARIO SIN I.V.A.                       (B)</t>
  </si>
  <si>
    <t>IMPORTE MENSUAL SIN I.V.A.                            (A*B)</t>
  </si>
  <si>
    <t>NOMBRE Y FIRMA DEL REPRESENTANTE LEGAL</t>
  </si>
  <si>
    <r>
      <rPr>
        <b/>
        <sz val="14"/>
        <color theme="1"/>
        <rFont val="Aptos Narrow"/>
        <family val="2"/>
        <scheme val="minor"/>
      </rPr>
      <t>Nota:</t>
    </r>
    <r>
      <rPr>
        <sz val="14"/>
        <color theme="1"/>
        <rFont val="Aptos Narrow"/>
        <family val="2"/>
        <scheme val="minor"/>
      </rPr>
      <t xml:space="preserve"> </t>
    </r>
  </si>
  <si>
    <t>Acepto los términos y condiciones establecidos en el "Anexo Técnico" de los bienes o servicios licitados.</t>
  </si>
  <si>
    <t xml:space="preserve">Las cotizaciones estarán en precios unitarios, en moneda nacional, desglosando el I. V. A., por lo que no se aceptarán ofertas con precios escalonados o moneda extranjera. </t>
  </si>
  <si>
    <t>DESCRIPCIÓN / FUNCIONALIDAD</t>
  </si>
  <si>
    <t xml:space="preserve">CANTIDAD                          </t>
  </si>
  <si>
    <t>LICITACIÓN PÚBLICA PRESENCIAL</t>
  </si>
  <si>
    <t>ANEXO ECONÓMICO</t>
  </si>
  <si>
    <t>PCE-LPP-013-2025</t>
  </si>
  <si>
    <t>CONTRATACIÓN DEL SERVICIO EN LA NUBE (AWS)</t>
  </si>
  <si>
    <t>Alojar nuestro ambiente productivo en la nube (AWS), derivado de las ventajas significativas que ofrecen estas plataformas, especialmente en términos de seguridad de la información, escalabilidad, fiabilidad, costos y alta disponibilidad.</t>
  </si>
  <si>
    <r>
      <t xml:space="preserve">En la actualidad, Pensiones Civiles del Estado de Chihuahua ya cuenta con el despliegue de algunas aplicaciones en la nube pública de Amazon Web Services (AWS) en la modalidad Infraestructure As A Service (IAAS). La Institución requiere renovar el servicio actual del </t>
    </r>
    <r>
      <rPr>
        <b/>
        <sz val="14"/>
        <color rgb="FF000000"/>
        <rFont val="Aptos Narrow"/>
        <family val="2"/>
        <scheme val="minor"/>
      </rPr>
      <t>01 de mayo al 31 de diciembre del 2025</t>
    </r>
    <r>
      <rPr>
        <sz val="14"/>
        <color indexed="8"/>
        <rFont val="Aptos Narrow"/>
        <family val="2"/>
        <scheme val="minor"/>
      </rPr>
      <t>.  Además se debe considerar el incrementar servicios de AWS derivado de requerimientos por la implementación de nuevos proyectos. La contratación del servicio en la nube AWS permitirá a la Institución contar con capacidades de cómputo tales como: procesamiento, almacenamiento, bases de datos, balanceo de tráfico, transferencia de datos, seguridad, integrando como parte de estos servicios, el aprovisionamiento, la instalación, configuración, soporte técnico, mantenimiento, seguridad, gestión, monitoreo, administración, optimización y los componentes relacionados para su adecuada operación y servicios de implementación de arquitecturas de infraestructura.</t>
    </r>
  </si>
  <si>
    <t>RENGLON</t>
  </si>
  <si>
    <t>IVA</t>
  </si>
  <si>
    <t>I.V.A.</t>
  </si>
  <si>
    <r>
      <t>COSTO PROMEDIO por mensaje para efectos de cotización</t>
    </r>
    <r>
      <rPr>
        <sz val="12"/>
        <color theme="1"/>
        <rFont val="Aptos Narrow"/>
        <family val="2"/>
        <scheme val="minor"/>
      </rPr>
      <t xml:space="preserve"> SERVICIO DE FACTURACIÓN INCLUÍDO   </t>
    </r>
    <r>
      <rPr>
        <b/>
        <sz val="12"/>
        <color theme="1"/>
        <rFont val="Aptos Narrow"/>
        <family val="2"/>
        <scheme val="minor"/>
      </rPr>
      <t xml:space="preserve">                            A * (1+B)            </t>
    </r>
    <r>
      <rPr>
        <b/>
        <sz val="10"/>
        <color theme="1"/>
        <rFont val="Aptos Narrow"/>
        <family val="2"/>
        <scheme val="minor"/>
      </rPr>
      <t xml:space="preserve">        </t>
    </r>
  </si>
  <si>
    <r>
      <t xml:space="preserve">COSTO PROMEDIO por mensaje para efectos de cotización </t>
    </r>
    <r>
      <rPr>
        <b/>
        <sz val="12"/>
        <color theme="1"/>
        <rFont val="Aptos Narrow"/>
        <family val="2"/>
        <scheme val="minor"/>
      </rPr>
      <t xml:space="preserve">SERVICIO DE FACTURACIÓN e I.V.A. INCLUÍDOS     </t>
    </r>
    <r>
      <rPr>
        <sz val="12"/>
        <color theme="1"/>
        <rFont val="Aptos Narrow"/>
        <family val="2"/>
        <scheme val="minor"/>
      </rPr>
      <t xml:space="preserve">       </t>
    </r>
    <r>
      <rPr>
        <sz val="10"/>
        <color theme="1"/>
        <rFont val="Aptos Narrow"/>
        <family val="2"/>
        <scheme val="minor"/>
      </rPr>
      <t xml:space="preserve">        </t>
    </r>
  </si>
  <si>
    <r>
      <t xml:space="preserve">CANTIDAD </t>
    </r>
    <r>
      <rPr>
        <sz val="14"/>
        <color theme="1"/>
        <rFont val="Aptos Narrow"/>
        <family val="2"/>
        <scheme val="minor"/>
      </rPr>
      <t xml:space="preserve">Mayo a Diciembre de 2025                         </t>
    </r>
  </si>
  <si>
    <r>
      <t xml:space="preserve">MÁXIMO DE MENSAJES </t>
    </r>
    <r>
      <rPr>
        <sz val="12"/>
        <color theme="1"/>
        <rFont val="Aptos Narrow"/>
        <family val="2"/>
        <scheme val="minor"/>
      </rPr>
      <t>Mayo a Diciembre de 2025</t>
    </r>
  </si>
  <si>
    <r>
      <t xml:space="preserve">MÍNIMO DE MENSAJES </t>
    </r>
    <r>
      <rPr>
        <sz val="12"/>
        <color theme="1"/>
        <rFont val="Aptos Narrow"/>
        <family val="2"/>
        <scheme val="minor"/>
      </rPr>
      <t>Mayo a Diciembre de 2025</t>
    </r>
  </si>
  <si>
    <r>
      <t xml:space="preserve">IMPORTE TOTAL POR </t>
    </r>
    <r>
      <rPr>
        <b/>
        <u/>
        <sz val="14"/>
        <color theme="4" tint="-0.499984740745262"/>
        <rFont val="Aptos Narrow"/>
        <family val="2"/>
        <scheme val="minor"/>
      </rPr>
      <t>08 MESES</t>
    </r>
    <r>
      <rPr>
        <b/>
        <sz val="14"/>
        <color theme="1"/>
        <rFont val="Aptos Narrow"/>
        <family val="2"/>
        <scheme val="minor"/>
      </rPr>
      <t xml:space="preserve"> DEL SERVICIO I.V.A INCUÍDO</t>
    </r>
  </si>
  <si>
    <t>Costo por hora de consultoría</t>
  </si>
  <si>
    <t>Costo por hora de cosultoría I.V.A. incluído</t>
  </si>
  <si>
    <r>
      <t xml:space="preserve">CANTIDAD MÍNIMA (Horas de consultoría) </t>
    </r>
    <r>
      <rPr>
        <sz val="12"/>
        <color theme="1"/>
        <rFont val="Aptos Narrow"/>
        <family val="2"/>
        <scheme val="minor"/>
      </rPr>
      <t>Mayo a Diciembre de 2025</t>
    </r>
  </si>
  <si>
    <r>
      <t xml:space="preserve">CANTIDAD MÁXIMA (Horas de consultoría) </t>
    </r>
    <r>
      <rPr>
        <sz val="12"/>
        <color theme="1"/>
        <rFont val="Aptos Narrow"/>
        <family val="2"/>
        <scheme val="minor"/>
      </rPr>
      <t>Mayo a Diciembre de 2025</t>
    </r>
  </si>
  <si>
    <r>
      <t xml:space="preserve">IMPORTE MÍNIMO I.V.A. Incluído (Horas de consultoría)             </t>
    </r>
    <r>
      <rPr>
        <sz val="12"/>
        <color theme="1"/>
        <rFont val="Aptos Narrow"/>
        <family val="2"/>
        <scheme val="minor"/>
      </rPr>
      <t>Mayo a Diciembre de 2025</t>
    </r>
  </si>
  <si>
    <r>
      <t xml:space="preserve">IMPORTE MAXIMO I.V.A. Incluído (Horas de consultoría)             </t>
    </r>
    <r>
      <rPr>
        <sz val="12"/>
        <color theme="1"/>
        <rFont val="Aptos Narrow"/>
        <family val="2"/>
        <scheme val="minor"/>
      </rPr>
      <t>Mayo a Diciembre de 2025</t>
    </r>
  </si>
  <si>
    <t>ESPECIFICACIONES/                  REQUERIMIENTOS</t>
  </si>
  <si>
    <r>
      <t xml:space="preserve">COSTO PROMEDIO </t>
    </r>
    <r>
      <rPr>
        <sz val="12"/>
        <color theme="1"/>
        <rFont val="Aptos Narrow"/>
        <family val="2"/>
        <scheme val="minor"/>
      </rPr>
      <t>por mensaje</t>
    </r>
    <r>
      <rPr>
        <b/>
        <sz val="12"/>
        <color theme="1"/>
        <rFont val="Aptos Narrow"/>
        <family val="2"/>
        <scheme val="minor"/>
      </rPr>
      <t xml:space="preserve"> </t>
    </r>
    <r>
      <rPr>
        <b/>
        <u/>
        <sz val="12"/>
        <color theme="1"/>
        <rFont val="Aptos Narrow"/>
        <family val="2"/>
        <scheme val="minor"/>
      </rPr>
      <t>para efectos de cotización</t>
    </r>
    <r>
      <rPr>
        <b/>
        <sz val="12"/>
        <color theme="1"/>
        <rFont val="Aptos Narrow"/>
        <family val="2"/>
        <scheme val="minor"/>
      </rPr>
      <t xml:space="preserve"> US$0.018 dolares  </t>
    </r>
    <r>
      <rPr>
        <sz val="12"/>
        <color theme="1"/>
        <rFont val="Aptos Narrow"/>
        <family val="2"/>
        <scheme val="minor"/>
      </rPr>
      <t xml:space="preserve"> </t>
    </r>
    <r>
      <rPr>
        <sz val="10"/>
        <color theme="1"/>
        <rFont val="Aptos Narrow"/>
        <family val="2"/>
        <scheme val="minor"/>
      </rPr>
      <t xml:space="preserve">(US$ .018 * $20.3587= </t>
    </r>
    <r>
      <rPr>
        <b/>
        <sz val="10"/>
        <color theme="1"/>
        <rFont val="Aptos Narrow"/>
        <family val="2"/>
        <scheme val="minor"/>
      </rPr>
      <t>$0.3665</t>
    </r>
    <r>
      <rPr>
        <sz val="10"/>
        <color theme="1"/>
        <rFont val="Aptos Narrow"/>
        <family val="2"/>
        <scheme val="minor"/>
      </rPr>
      <t>)</t>
    </r>
    <r>
      <rPr>
        <b/>
        <sz val="12"/>
        <color theme="1"/>
        <rFont val="Aptos Narrow"/>
        <family val="2"/>
        <scheme val="minor"/>
      </rPr>
      <t xml:space="preserve">                        </t>
    </r>
    <r>
      <rPr>
        <b/>
        <sz val="10"/>
        <color theme="1"/>
        <rFont val="Aptos Narrow"/>
        <family val="2"/>
        <scheme val="minor"/>
      </rPr>
      <t xml:space="preserve">          * </t>
    </r>
    <r>
      <rPr>
        <b/>
        <u/>
        <sz val="10"/>
        <color theme="1"/>
        <rFont val="Aptos Narrow"/>
        <family val="2"/>
        <scheme val="minor"/>
      </rPr>
      <t>Se facturará costó real por mensaje en peso</t>
    </r>
    <r>
      <rPr>
        <b/>
        <sz val="10"/>
        <color theme="1"/>
        <rFont val="Aptos Narrow"/>
        <family val="2"/>
        <scheme val="minor"/>
      </rPr>
      <t>s</t>
    </r>
    <r>
      <rPr>
        <b/>
        <sz val="12"/>
        <color theme="1"/>
        <rFont val="Aptos Narrow"/>
        <family val="2"/>
        <scheme val="minor"/>
      </rPr>
      <t xml:space="preserve">                                     (A)</t>
    </r>
  </si>
  <si>
    <r>
      <rPr>
        <i/>
        <u/>
        <sz val="12"/>
        <color theme="1"/>
        <rFont val="Aptos Narrow"/>
        <family val="2"/>
        <scheme val="minor"/>
      </rPr>
      <t>Porcentaje de</t>
    </r>
    <r>
      <rPr>
        <b/>
        <i/>
        <u/>
        <sz val="12"/>
        <color theme="1"/>
        <rFont val="Aptos Narrow"/>
        <family val="2"/>
        <scheme val="minor"/>
      </rPr>
      <t xml:space="preserve"> cobro por servicio</t>
    </r>
    <r>
      <rPr>
        <i/>
        <u/>
        <sz val="12"/>
        <color theme="1"/>
        <rFont val="Aptos Narrow"/>
        <family val="2"/>
        <scheme val="minor"/>
      </rPr>
      <t xml:space="preserve"> de facturación</t>
    </r>
    <r>
      <rPr>
        <sz val="12"/>
        <color theme="1"/>
        <rFont val="Aptos Narrow"/>
        <family val="2"/>
        <scheme val="minor"/>
      </rPr>
      <t>,</t>
    </r>
    <r>
      <rPr>
        <u/>
        <sz val="12"/>
        <color theme="1"/>
        <rFont val="Aptos Narrow"/>
        <family val="2"/>
        <scheme val="minor"/>
      </rPr>
      <t xml:space="preserve"> </t>
    </r>
    <r>
      <rPr>
        <b/>
        <u/>
        <sz val="12"/>
        <color theme="1"/>
        <rFont val="Aptos Narrow"/>
        <family val="2"/>
        <scheme val="minor"/>
      </rPr>
      <t xml:space="preserve">INDICAR PORCENTAJE </t>
    </r>
    <r>
      <rPr>
        <b/>
        <sz val="12"/>
        <color theme="1"/>
        <rFont val="Aptos Narrow"/>
        <family val="2"/>
        <scheme val="minor"/>
      </rPr>
      <t xml:space="preserve"> abajo:              </t>
    </r>
    <r>
      <rPr>
        <sz val="12"/>
        <color theme="1"/>
        <rFont val="Aptos Narrow"/>
        <family val="2"/>
        <scheme val="minor"/>
      </rPr>
      <t xml:space="preserve">                  </t>
    </r>
    <r>
      <rPr>
        <b/>
        <sz val="12"/>
        <color theme="1"/>
        <rFont val="Aptos Narrow"/>
        <family val="2"/>
        <scheme val="minor"/>
      </rPr>
      <t>(B)</t>
    </r>
  </si>
  <si>
    <r>
      <t xml:space="preserve">IMPORTE MÍNIMO </t>
    </r>
    <r>
      <rPr>
        <sz val="12"/>
        <color theme="1"/>
        <rFont val="Aptos Narrow"/>
        <family val="2"/>
        <scheme val="minor"/>
      </rPr>
      <t xml:space="preserve">DE FACTURACIÓN  más SERVICIO DE FACTURACIÓN, I.V.A. INCLUÍDO      </t>
    </r>
    <r>
      <rPr>
        <b/>
        <sz val="12"/>
        <color theme="1"/>
        <rFont val="Aptos Narrow"/>
        <family val="2"/>
        <scheme val="minor"/>
      </rPr>
      <t xml:space="preserve">                                     </t>
    </r>
    <r>
      <rPr>
        <sz val="12"/>
        <color theme="1"/>
        <rFont val="Aptos Narrow"/>
        <family val="2"/>
        <scheme val="minor"/>
      </rPr>
      <t xml:space="preserve">Mayo a Diciembre 2025                                          </t>
    </r>
    <r>
      <rPr>
        <b/>
        <sz val="12"/>
        <color theme="1"/>
        <rFont val="Aptos Narrow"/>
        <family val="2"/>
        <scheme val="minor"/>
      </rPr>
      <t xml:space="preserve">  (8 MESES)</t>
    </r>
  </si>
  <si>
    <r>
      <t xml:space="preserve">IMPORTE MÁXIMO </t>
    </r>
    <r>
      <rPr>
        <sz val="12"/>
        <color theme="1"/>
        <rFont val="Aptos Narrow"/>
        <family val="2"/>
        <scheme val="minor"/>
      </rPr>
      <t xml:space="preserve">DE FACTURACIÓN  más SERVICIO DE FACTURACIÓN,    I.V.A. INCLUÍDO    </t>
    </r>
    <r>
      <rPr>
        <b/>
        <sz val="12"/>
        <color theme="1"/>
        <rFont val="Aptos Narrow"/>
        <family val="2"/>
        <scheme val="minor"/>
      </rPr>
      <t xml:space="preserve">                               </t>
    </r>
    <r>
      <rPr>
        <sz val="12"/>
        <color theme="1"/>
        <rFont val="Aptos Narrow"/>
        <family val="2"/>
        <scheme val="minor"/>
      </rPr>
      <t xml:space="preserve">Mayo a Diciembre 2025                                    </t>
    </r>
    <r>
      <rPr>
        <b/>
        <sz val="12"/>
        <color theme="1"/>
        <rFont val="Aptos Narrow"/>
        <family val="2"/>
        <scheme val="minor"/>
      </rPr>
      <t xml:space="preserve"> (8 MESES)</t>
    </r>
  </si>
  <si>
    <t>IMPORTE VARIABLE I.V.A. INCLUÍDO</t>
  </si>
  <si>
    <t>MÍNIMO              (8 MESES)</t>
  </si>
  <si>
    <t>MÁXIMO              (8 MESES)</t>
  </si>
  <si>
    <t>MENSUAL</t>
  </si>
  <si>
    <t>IMPORTE FIJO                    I.V.A. INCLUÍDO</t>
  </si>
  <si>
    <t>Importe FIJO por 8 meses, renglones 1 a la 11 de la partída única,  con letra:</t>
  </si>
  <si>
    <t>Importe MÁXIMO VARIABLE por 8 meses, renglones 12 y 13 de la partída única,  con letra:</t>
  </si>
  <si>
    <t>MAYO A DICIEMBRE 2025                                                                  (8 MESES)</t>
  </si>
  <si>
    <t>Hasta 1 TB por mes</t>
  </si>
  <si>
    <r>
      <t xml:space="preserve">Mínimo 128,000               Máximo 320,000                          </t>
    </r>
    <r>
      <rPr>
        <sz val="10"/>
        <rFont val="Aptos Narrow"/>
        <family val="2"/>
        <scheme val="minor"/>
      </rPr>
      <t xml:space="preserve"> (01/05/25 al 31/12/25)             </t>
    </r>
    <r>
      <rPr>
        <b/>
        <sz val="10"/>
        <rFont val="Aptos Narrow"/>
        <family val="2"/>
        <scheme val="minor"/>
      </rPr>
      <t xml:space="preserve">                      (8 meses)</t>
    </r>
  </si>
  <si>
    <r>
      <t xml:space="preserve">Minimo 3 horas               Máximo 7 horas                      </t>
    </r>
    <r>
      <rPr>
        <sz val="10"/>
        <rFont val="Aptos Narrow"/>
        <family val="2"/>
        <scheme val="minor"/>
      </rPr>
      <t xml:space="preserve">         (01/05/25 al 31/12/25)                    </t>
    </r>
    <r>
      <rPr>
        <b/>
        <sz val="10"/>
        <rFont val="Aptos Narrow"/>
        <family val="2"/>
        <scheme val="minor"/>
      </rPr>
      <t xml:space="preserve">                 (8 meses)</t>
    </r>
  </si>
  <si>
    <r>
      <t xml:space="preserve">Facturación y pago </t>
    </r>
    <r>
      <rPr>
        <b/>
        <sz val="14"/>
        <rFont val="Aptos Narrow"/>
        <family val="2"/>
        <scheme val="minor"/>
      </rPr>
      <t>mensual</t>
    </r>
    <r>
      <rPr>
        <sz val="14"/>
        <rFont val="Aptos Narrow"/>
        <family val="2"/>
        <scheme val="minor"/>
      </rPr>
      <t xml:space="preserve"> de servicio de mensajería de WhatsApp business usada en trámites y servicios de Pensiones Civiles del Estado de Chihuahua durante el período mayo a diciembre de 2025.
</t>
    </r>
    <r>
      <rPr>
        <i/>
        <sz val="14"/>
        <rFont val="Aptos Narrow"/>
        <family val="2"/>
        <scheme val="minor"/>
      </rPr>
      <t>***El costo promedio actual por mensaje es de aproximadamente (</t>
    </r>
    <r>
      <rPr>
        <b/>
        <i/>
        <sz val="14"/>
        <rFont val="Aptos Narrow"/>
        <family val="2"/>
        <scheme val="minor"/>
      </rPr>
      <t>US$0.018</t>
    </r>
    <r>
      <rPr>
        <i/>
        <sz val="14"/>
        <rFont val="Aptos Narrow"/>
        <family val="2"/>
        <scheme val="minor"/>
      </rPr>
      <t xml:space="preserve">) 1.8 centavos de dólar (sin IVA incluido). Como referencia se envía un promedio de </t>
    </r>
    <r>
      <rPr>
        <b/>
        <i/>
        <sz val="14"/>
        <rFont val="Aptos Narrow"/>
        <family val="2"/>
        <scheme val="minor"/>
      </rPr>
      <t>40,000 mensajes por mes para efectos de evaluación</t>
    </r>
    <r>
      <rPr>
        <i/>
        <sz val="14"/>
        <rFont val="Aptos Narrow"/>
        <family val="2"/>
        <scheme val="minor"/>
      </rPr>
      <t xml:space="preserve">, </t>
    </r>
    <r>
      <rPr>
        <b/>
        <i/>
        <u/>
        <sz val="14"/>
        <rFont val="Aptos Narrow"/>
        <family val="2"/>
        <scheme val="minor"/>
      </rPr>
      <t>el servicio se pagará de conformidad al consumo y costo real por mes</t>
    </r>
    <r>
      <rPr>
        <i/>
        <sz val="14"/>
        <rFont val="Aptos Narrow"/>
        <family val="2"/>
        <scheme val="minor"/>
      </rPr>
      <t xml:space="preserve">, en moneda nacional, </t>
    </r>
    <r>
      <rPr>
        <sz val="14"/>
        <rFont val="Aptos Narrow"/>
        <family val="2"/>
        <scheme val="minor"/>
      </rPr>
      <t xml:space="preserve">es decir el cobro realizado por el servicio por parte de la empresa META, más el porcentaje del costo del servicio del licitante adjudicado más el I.V.A.  </t>
    </r>
    <r>
      <rPr>
        <i/>
        <sz val="14"/>
        <rFont val="Aptos Narrow"/>
        <family val="2"/>
        <scheme val="minor"/>
      </rPr>
      <t xml:space="preserve">(Para la conversión dólar a peso se deberá considerar el tipo de cambio indicado en el Diario Oficial de la Federación D.O.F., en la fecha de pago del servicio)   </t>
    </r>
    <r>
      <rPr>
        <sz val="14"/>
        <rFont val="Aptos Narrow"/>
        <family val="2"/>
        <scheme val="minor"/>
      </rPr>
      <t xml:space="preserve">                                                                                                                                                                                                              </t>
    </r>
    <r>
      <rPr>
        <b/>
        <i/>
        <sz val="14"/>
        <rFont val="Aptos Narrow"/>
        <family val="2"/>
        <scheme val="minor"/>
      </rPr>
      <t xml:space="preserve"> </t>
    </r>
    <r>
      <rPr>
        <b/>
        <i/>
        <u/>
        <sz val="14"/>
        <rFont val="Aptos Narrow"/>
        <family val="2"/>
        <scheme val="minor"/>
      </rPr>
      <t xml:space="preserve">Costo real sin I.V.A. </t>
    </r>
    <r>
      <rPr>
        <b/>
        <i/>
        <sz val="14"/>
        <rFont val="Aptos Narrow"/>
        <family val="2"/>
        <scheme val="minor"/>
      </rPr>
      <t xml:space="preserve">aproximado por tipo de mensaje: </t>
    </r>
    <r>
      <rPr>
        <sz val="14"/>
        <rFont val="Aptos Narrow"/>
        <family val="2"/>
        <scheme val="minor"/>
      </rPr>
      <t xml:space="preserve">                                                                                                 Autenticación US$0.0239 (2.39 centavos de dólar),                                                                                                               Marketing US$0.0436 (4.36 centavos de dólar),                                                                                                                                               Servicio US$0.0102  (1.02 centavos de dólar).                                                                                                    </t>
    </r>
  </si>
  <si>
    <r>
      <t xml:space="preserve">Consultoría solicitados bajo demanda por la Institución.                                                                                                                                                                                </t>
    </r>
    <r>
      <rPr>
        <i/>
        <sz val="14"/>
        <rFont val="Aptos Narrow"/>
        <family val="2"/>
        <scheme val="minor"/>
      </rPr>
      <t xml:space="preserve">      *** Tarifa por hora.</t>
    </r>
    <r>
      <rPr>
        <sz val="14"/>
        <rFont val="Aptos Narrow"/>
        <family val="2"/>
        <scheme val="minor"/>
      </rPr>
      <t xml:space="preserve">                                                                                                                                                                                       </t>
    </r>
    <r>
      <rPr>
        <i/>
        <sz val="14"/>
        <rFont val="Aptos Narrow"/>
        <family val="2"/>
        <scheme val="minor"/>
      </rPr>
      <t xml:space="preserve">            (La cantidad mínima requerida son 3 horas y la cantidad máxima requerida son 7 horas, durante el período del contrato, el servicio se solicitará de conformidad a las necesidades de la Institución, es decir, en el mes que no se utilice no se sumará este concepto a la factura mensual, asimismo puede ser más de una hora dentro de un mismo mes)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</si>
</sst>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quot;$&quot;* #,##0.00_-;_-&quot;$&quot;* &quot;-&quot;??_-;_-@_-"/>
    <numFmt numFmtId="43" formatCode="_-* #,##0.00_-;\-* #,##0.00_-;_-* &quot;-&quot;??_-;_-@_-"/>
    <numFmt numFmtId="164" formatCode="#,##0_ ;\-#,##0\ "/>
    <numFmt numFmtId="165" formatCode="_-* #,##0_-;\-* #,##0_-;_-* &quot;-&quot;??_-;_-@_-"/>
    <numFmt numFmtId="166" formatCode="_-* #,##0_-;\-* #,##0_-;_-* &quot;-&quot;?_-;_-@_-"/>
    <numFmt numFmtId="167" formatCode="_-&quot;$&quot;* #,##0.0000_-;\-&quot;$&quot;* #,##0.0000_-;_-&quot;$&quot;* &quot;-&quot;??_-;_-@_-"/>
  </numFmts>
  <fonts count="30" x14ac:knownFonts="1">
    <font>
      <sz val="11"/>
      <color theme="1"/>
      <name val="Aptos Narrow"/>
      <family val="2"/>
      <scheme val="minor"/>
    </font>
    <font>
      <sz val="11"/>
      <color theme="1"/>
      <name val="Aptos Narrow"/>
      <family val="2"/>
      <scheme val="minor"/>
    </font>
    <font>
      <b/>
      <sz val="11"/>
      <color theme="1"/>
      <name val="Aptos Narrow"/>
      <family val="2"/>
      <scheme val="minor"/>
    </font>
    <font>
      <b/>
      <sz val="14"/>
      <color theme="1"/>
      <name val="Aptos Narrow"/>
      <family val="2"/>
      <scheme val="minor"/>
    </font>
    <font>
      <sz val="14"/>
      <color theme="1"/>
      <name val="Aptos Narrow"/>
      <family val="2"/>
      <scheme val="minor"/>
    </font>
    <font>
      <b/>
      <sz val="14"/>
      <color indexed="8"/>
      <name val="Aptos Narrow"/>
      <family val="2"/>
      <scheme val="minor"/>
    </font>
    <font>
      <b/>
      <sz val="14"/>
      <name val="Aptos Narrow"/>
      <family val="2"/>
      <scheme val="minor"/>
    </font>
    <font>
      <sz val="14"/>
      <name val="Aptos Narrow"/>
      <family val="2"/>
      <scheme val="minor"/>
    </font>
    <font>
      <sz val="14"/>
      <color rgb="FF000000"/>
      <name val="Aptos Narrow"/>
      <family val="2"/>
      <scheme val="minor"/>
    </font>
    <font>
      <b/>
      <sz val="14"/>
      <color rgb="FF000000"/>
      <name val="Aptos Narrow"/>
      <family val="2"/>
      <scheme val="minor"/>
    </font>
    <font>
      <sz val="14"/>
      <color indexed="8"/>
      <name val="Aptos Narrow"/>
      <family val="2"/>
      <scheme val="minor"/>
    </font>
    <font>
      <i/>
      <sz val="14"/>
      <name val="Aptos Narrow"/>
      <family val="2"/>
      <scheme val="minor"/>
    </font>
    <font>
      <sz val="14"/>
      <color theme="1"/>
      <name val="Calibri"/>
      <family val="2"/>
    </font>
    <font>
      <b/>
      <i/>
      <sz val="14"/>
      <name val="Aptos Narrow"/>
      <family val="2"/>
      <scheme val="minor"/>
    </font>
    <font>
      <b/>
      <sz val="10"/>
      <name val="Aptos Narrow"/>
      <family val="2"/>
      <scheme val="minor"/>
    </font>
    <font>
      <b/>
      <sz val="16"/>
      <color theme="1"/>
      <name val="Calibri"/>
      <family val="2"/>
    </font>
    <font>
      <b/>
      <sz val="16"/>
      <color rgb="FF000000"/>
      <name val="Aptos Narrow"/>
      <family val="2"/>
      <scheme val="minor"/>
    </font>
    <font>
      <b/>
      <i/>
      <u/>
      <sz val="14"/>
      <name val="Aptos Narrow"/>
      <family val="2"/>
      <scheme val="minor"/>
    </font>
    <font>
      <b/>
      <sz val="12"/>
      <color theme="1"/>
      <name val="Aptos Narrow"/>
      <family val="2"/>
      <scheme val="minor"/>
    </font>
    <font>
      <sz val="12"/>
      <color theme="1"/>
      <name val="Aptos Narrow"/>
      <family val="2"/>
      <scheme val="minor"/>
    </font>
    <font>
      <sz val="10"/>
      <color theme="1"/>
      <name val="Aptos Narrow"/>
      <family val="2"/>
      <scheme val="minor"/>
    </font>
    <font>
      <b/>
      <sz val="10"/>
      <color theme="1"/>
      <name val="Aptos Narrow"/>
      <family val="2"/>
      <scheme val="minor"/>
    </font>
    <font>
      <b/>
      <u/>
      <sz val="12"/>
      <color theme="1"/>
      <name val="Aptos Narrow"/>
      <family val="2"/>
      <scheme val="minor"/>
    </font>
    <font>
      <b/>
      <u/>
      <sz val="10"/>
      <color theme="1"/>
      <name val="Aptos Narrow"/>
      <family val="2"/>
      <scheme val="minor"/>
    </font>
    <font>
      <u/>
      <sz val="12"/>
      <color theme="1"/>
      <name val="Aptos Narrow"/>
      <family val="2"/>
      <scheme val="minor"/>
    </font>
    <font>
      <i/>
      <u/>
      <sz val="12"/>
      <color theme="1"/>
      <name val="Aptos Narrow"/>
      <family val="2"/>
      <scheme val="minor"/>
    </font>
    <font>
      <b/>
      <i/>
      <u/>
      <sz val="12"/>
      <color theme="1"/>
      <name val="Aptos Narrow"/>
      <family val="2"/>
      <scheme val="minor"/>
    </font>
    <font>
      <b/>
      <u/>
      <sz val="14"/>
      <color theme="4" tint="-0.499984740745262"/>
      <name val="Aptos Narrow"/>
      <family val="2"/>
      <scheme val="minor"/>
    </font>
    <font>
      <b/>
      <sz val="12"/>
      <color rgb="FF000000"/>
      <name val="Aptos Narrow"/>
      <family val="2"/>
      <scheme val="minor"/>
    </font>
    <font>
      <sz val="10"/>
      <name val="Aptos Narrow"/>
      <family val="2"/>
      <scheme val="minor"/>
    </font>
  </fonts>
  <fills count="6">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theme="9" tint="0.79998168889431442"/>
        <bgColor indexed="64"/>
      </patternFill>
    </fill>
    <fill>
      <patternFill patternType="solid">
        <fgColor theme="3" tint="0.89999084444715716"/>
        <bgColor indexed="64"/>
      </patternFill>
    </fill>
  </fills>
  <borders count="30">
    <border>
      <left/>
      <right/>
      <top/>
      <bottom/>
      <diagonal/>
    </border>
    <border>
      <left/>
      <right/>
      <top/>
      <bottom style="thin">
        <color auto="1"/>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diagonal/>
    </border>
    <border>
      <left style="thin">
        <color indexed="64"/>
      </left>
      <right/>
      <top style="dotted">
        <color indexed="64"/>
      </top>
      <bottom style="dotted">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style="thin">
        <color indexed="64"/>
      </left>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dotted">
        <color indexed="64"/>
      </top>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43" fontId="1" fillId="0" borderId="0" applyFont="0" applyFill="0" applyBorder="0" applyAlignment="0" applyProtection="0"/>
  </cellStyleXfs>
  <cellXfs count="142">
    <xf numFmtId="0" fontId="0" fillId="0" borderId="0" xfId="0"/>
    <xf numFmtId="0" fontId="2" fillId="0" borderId="0" xfId="0" applyFont="1"/>
    <xf numFmtId="0" fontId="6" fillId="0" borderId="15" xfId="0" applyFont="1" applyBorder="1" applyAlignment="1">
      <alignment horizontal="center" vertical="center"/>
    </xf>
    <xf numFmtId="0" fontId="7" fillId="0" borderId="16" xfId="0" applyFont="1" applyBorder="1" applyAlignment="1">
      <alignment horizontal="center" vertical="center" wrapText="1"/>
    </xf>
    <xf numFmtId="44" fontId="8" fillId="2" borderId="15" xfId="1" applyFont="1" applyFill="1" applyBorder="1" applyAlignment="1">
      <alignment vertical="center" wrapText="1"/>
    </xf>
    <xf numFmtId="44" fontId="9" fillId="2" borderId="15" xfId="1" applyFont="1" applyFill="1" applyBorder="1" applyAlignment="1">
      <alignment vertical="center" wrapText="1"/>
    </xf>
    <xf numFmtId="0" fontId="6" fillId="0" borderId="6" xfId="0" applyFont="1" applyBorder="1" applyAlignment="1">
      <alignment horizontal="center" vertical="center"/>
    </xf>
    <xf numFmtId="0" fontId="7" fillId="0" borderId="8" xfId="0" applyFont="1" applyBorder="1" applyAlignment="1">
      <alignment horizontal="center" vertical="center" wrapText="1"/>
    </xf>
    <xf numFmtId="44" fontId="8" fillId="2" borderId="6" xfId="1" applyFont="1" applyFill="1" applyBorder="1" applyAlignment="1">
      <alignment vertical="center" wrapText="1"/>
    </xf>
    <xf numFmtId="44" fontId="9" fillId="2" borderId="6" xfId="1" applyFont="1" applyFill="1" applyBorder="1" applyAlignment="1">
      <alignment vertical="center" wrapText="1"/>
    </xf>
    <xf numFmtId="0" fontId="6" fillId="0" borderId="18" xfId="0" applyFont="1" applyBorder="1" applyAlignment="1">
      <alignment horizontal="center" vertical="center"/>
    </xf>
    <xf numFmtId="44" fontId="8" fillId="2" borderId="18" xfId="1" applyFont="1" applyFill="1" applyBorder="1" applyAlignment="1">
      <alignment vertical="center" wrapText="1"/>
    </xf>
    <xf numFmtId="44" fontId="9" fillId="2" borderId="18" xfId="1" applyFont="1" applyFill="1" applyBorder="1" applyAlignment="1">
      <alignment vertical="center" wrapText="1"/>
    </xf>
    <xf numFmtId="0" fontId="4" fillId="0" borderId="0" xfId="0" applyFont="1"/>
    <xf numFmtId="0" fontId="3" fillId="0" borderId="0" xfId="0" applyFont="1"/>
    <xf numFmtId="0" fontId="3" fillId="0" borderId="0" xfId="0" applyFont="1" applyAlignment="1">
      <alignment horizontal="left"/>
    </xf>
    <xf numFmtId="0" fontId="4" fillId="0" borderId="0" xfId="0" applyFont="1" applyAlignment="1">
      <alignment horizontal="left"/>
    </xf>
    <xf numFmtId="0" fontId="2" fillId="0" borderId="0" xfId="0" applyFont="1" applyAlignment="1">
      <alignment horizontal="center" vertical="center"/>
    </xf>
    <xf numFmtId="0" fontId="4" fillId="0" borderId="12" xfId="0" applyFont="1" applyBorder="1" applyAlignment="1">
      <alignment vertical="top" wrapText="1"/>
    </xf>
    <xf numFmtId="0" fontId="4" fillId="0" borderId="13" xfId="0" applyFont="1" applyBorder="1"/>
    <xf numFmtId="0" fontId="3" fillId="0" borderId="0" xfId="0" applyFont="1" applyAlignment="1">
      <alignment horizontal="center"/>
    </xf>
    <xf numFmtId="44" fontId="3" fillId="0" borderId="0" xfId="0" applyNumberFormat="1" applyFont="1" applyAlignment="1">
      <alignment vertical="center"/>
    </xf>
    <xf numFmtId="44" fontId="9" fillId="0" borderId="0" xfId="1" applyFont="1" applyFill="1" applyBorder="1" applyAlignment="1">
      <alignment vertical="center" wrapText="1"/>
    </xf>
    <xf numFmtId="44" fontId="0" fillId="0" borderId="0" xfId="0" applyNumberFormat="1"/>
    <xf numFmtId="0" fontId="10" fillId="0" borderId="19"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8" xfId="0" applyFont="1" applyBorder="1" applyAlignment="1">
      <alignment horizontal="center" vertical="center" wrapText="1"/>
    </xf>
    <xf numFmtId="44" fontId="7" fillId="4" borderId="16" xfId="1" applyFont="1" applyFill="1" applyBorder="1" applyAlignment="1">
      <alignment horizontal="center" vertical="center" wrapText="1"/>
    </xf>
    <xf numFmtId="44" fontId="7" fillId="4" borderId="8" xfId="1" applyFont="1" applyFill="1" applyBorder="1" applyAlignment="1">
      <alignment horizontal="center" vertical="center" wrapText="1"/>
    </xf>
    <xf numFmtId="44" fontId="7" fillId="4" borderId="17" xfId="1" applyFont="1" applyFill="1" applyBorder="1" applyAlignment="1">
      <alignment horizontal="center" vertical="center" wrapText="1"/>
    </xf>
    <xf numFmtId="0" fontId="6" fillId="0" borderId="16" xfId="0" applyFont="1" applyBorder="1" applyAlignment="1">
      <alignment horizontal="left" vertical="center" wrapText="1"/>
    </xf>
    <xf numFmtId="0" fontId="6" fillId="0" borderId="8" xfId="0" applyFont="1" applyBorder="1" applyAlignment="1">
      <alignment horizontal="left" vertical="center" wrapText="1"/>
    </xf>
    <xf numFmtId="44" fontId="7" fillId="0" borderId="0" xfId="1" applyFont="1" applyFill="1" applyBorder="1" applyAlignment="1">
      <alignment horizontal="center" vertical="center" wrapText="1"/>
    </xf>
    <xf numFmtId="0" fontId="5" fillId="0" borderId="7" xfId="0" applyFont="1" applyBorder="1" applyAlignment="1">
      <alignment horizontal="center" vertical="center" wrapText="1"/>
    </xf>
    <xf numFmtId="0" fontId="6" fillId="0" borderId="21" xfId="0" applyFont="1" applyBorder="1" applyAlignment="1">
      <alignment horizontal="left" vertical="center" wrapText="1"/>
    </xf>
    <xf numFmtId="0" fontId="6" fillId="0" borderId="7" xfId="0" applyFont="1" applyBorder="1" applyAlignment="1">
      <alignment horizontal="center" vertical="center"/>
    </xf>
    <xf numFmtId="0" fontId="7" fillId="0" borderId="21" xfId="0" applyFont="1" applyBorder="1" applyAlignment="1">
      <alignment horizontal="center" vertical="center" wrapText="1"/>
    </xf>
    <xf numFmtId="44" fontId="7" fillId="4" borderId="21" xfId="1" applyFont="1" applyFill="1" applyBorder="1" applyAlignment="1">
      <alignment horizontal="center" vertical="center" wrapText="1"/>
    </xf>
    <xf numFmtId="44" fontId="9" fillId="2" borderId="7" xfId="1" applyFont="1" applyFill="1" applyBorder="1" applyAlignment="1">
      <alignment vertical="center" wrapText="1"/>
    </xf>
    <xf numFmtId="0" fontId="18" fillId="3" borderId="9"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9" xfId="0" applyFont="1" applyFill="1" applyBorder="1" applyAlignment="1">
      <alignment vertical="center" wrapText="1"/>
    </xf>
    <xf numFmtId="0" fontId="6" fillId="0" borderId="6" xfId="0" applyFont="1" applyBorder="1" applyAlignment="1">
      <alignment horizontal="center" vertical="center" wrapText="1"/>
    </xf>
    <xf numFmtId="164" fontId="14" fillId="0" borderId="6" xfId="2" applyNumberFormat="1" applyFont="1" applyBorder="1" applyAlignment="1">
      <alignment horizontal="center" vertical="center" wrapText="1"/>
    </xf>
    <xf numFmtId="167" fontId="4" fillId="2" borderId="15" xfId="1" applyNumberFormat="1" applyFont="1" applyFill="1" applyBorder="1" applyAlignment="1">
      <alignment vertical="center"/>
    </xf>
    <xf numFmtId="167" fontId="3" fillId="2" borderId="15" xfId="1" applyNumberFormat="1" applyFont="1" applyFill="1" applyBorder="1" applyAlignment="1">
      <alignment vertical="center"/>
    </xf>
    <xf numFmtId="166" fontId="4" fillId="2" borderId="15" xfId="0" applyNumberFormat="1" applyFont="1" applyFill="1" applyBorder="1" applyAlignment="1">
      <alignment vertical="center"/>
    </xf>
    <xf numFmtId="165" fontId="3" fillId="2" borderId="15" xfId="2" applyNumberFormat="1" applyFont="1" applyFill="1" applyBorder="1" applyAlignment="1">
      <alignment vertical="center"/>
    </xf>
    <xf numFmtId="44" fontId="3" fillId="2" borderId="15" xfId="1" applyFont="1" applyFill="1" applyBorder="1" applyAlignment="1">
      <alignment vertical="center"/>
    </xf>
    <xf numFmtId="9" fontId="3" fillId="4" borderId="15" xfId="2" applyNumberFormat="1" applyFont="1" applyFill="1" applyBorder="1" applyAlignment="1">
      <alignment horizontal="center" vertical="center"/>
    </xf>
    <xf numFmtId="0" fontId="18" fillId="3" borderId="19" xfId="0" applyFont="1" applyFill="1" applyBorder="1" applyAlignment="1">
      <alignment horizontal="center" vertical="center" wrapText="1"/>
    </xf>
    <xf numFmtId="44" fontId="16" fillId="0" borderId="0" xfId="1" applyFont="1" applyFill="1" applyBorder="1" applyAlignment="1">
      <alignment horizontal="center" vertical="center" wrapText="1"/>
    </xf>
    <xf numFmtId="44" fontId="16" fillId="0" borderId="0" xfId="1" applyFont="1" applyFill="1" applyBorder="1" applyAlignment="1">
      <alignment vertical="center" wrapText="1"/>
    </xf>
    <xf numFmtId="44" fontId="16" fillId="0" borderId="20" xfId="1" applyFont="1" applyFill="1" applyBorder="1" applyAlignment="1">
      <alignment vertical="center" wrapText="1"/>
    </xf>
    <xf numFmtId="0" fontId="7" fillId="0" borderId="17" xfId="0" applyFont="1" applyBorder="1" applyAlignment="1">
      <alignment horizontal="center" vertical="center" wrapText="1"/>
    </xf>
    <xf numFmtId="0" fontId="6" fillId="0" borderId="17" xfId="0" applyFont="1" applyBorder="1" applyAlignment="1">
      <alignment horizontal="left" vertical="center" wrapText="1"/>
    </xf>
    <xf numFmtId="0" fontId="7" fillId="0" borderId="6" xfId="0" applyFont="1" applyBorder="1" applyAlignment="1">
      <alignment vertical="top" wrapText="1"/>
    </xf>
    <xf numFmtId="44" fontId="16" fillId="5" borderId="5" xfId="1" applyFont="1" applyFill="1" applyBorder="1" applyAlignment="1">
      <alignment vertical="center" wrapText="1"/>
    </xf>
    <xf numFmtId="0" fontId="5" fillId="0" borderId="19" xfId="0" applyFont="1" applyBorder="1" applyAlignment="1">
      <alignment horizontal="center" vertical="center" wrapText="1"/>
    </xf>
    <xf numFmtId="0" fontId="6" fillId="0" borderId="0" xfId="0" applyFont="1" applyAlignment="1">
      <alignment horizontal="left" vertical="center" wrapText="1"/>
    </xf>
    <xf numFmtId="0" fontId="6" fillId="0" borderId="0" xfId="0" applyFont="1" applyAlignment="1">
      <alignment horizontal="center" vertical="center"/>
    </xf>
    <xf numFmtId="0" fontId="7" fillId="0" borderId="0" xfId="0" applyFont="1" applyAlignment="1">
      <alignment horizontal="left" vertical="center" wrapText="1"/>
    </xf>
    <xf numFmtId="0" fontId="7" fillId="0" borderId="0" xfId="0" applyFont="1" applyAlignment="1">
      <alignment horizontal="center" vertical="center" wrapText="1"/>
    </xf>
    <xf numFmtId="44" fontId="16" fillId="3" borderId="5" xfId="1" applyFont="1" applyFill="1" applyBorder="1" applyAlignment="1">
      <alignment vertical="center" wrapText="1"/>
    </xf>
    <xf numFmtId="0" fontId="6" fillId="0" borderId="5" xfId="0" applyFont="1" applyBorder="1" applyAlignment="1">
      <alignment horizontal="center" vertical="center" wrapText="1"/>
    </xf>
    <xf numFmtId="164" fontId="14" fillId="0" borderId="5" xfId="2" applyNumberFormat="1" applyFont="1" applyBorder="1" applyAlignment="1">
      <alignment horizontal="center" vertical="center" wrapText="1"/>
    </xf>
    <xf numFmtId="44" fontId="4" fillId="4" borderId="5" xfId="1" applyFont="1" applyFill="1" applyBorder="1" applyAlignment="1">
      <alignment vertical="center"/>
    </xf>
    <xf numFmtId="44" fontId="4" fillId="2" borderId="5" xfId="1" applyFont="1" applyFill="1" applyBorder="1" applyAlignment="1">
      <alignment vertical="center"/>
    </xf>
    <xf numFmtId="44" fontId="3" fillId="2" borderId="5" xfId="1" applyFont="1" applyFill="1" applyBorder="1" applyAlignment="1">
      <alignment vertical="center"/>
    </xf>
    <xf numFmtId="164" fontId="4" fillId="2" borderId="5" xfId="0" applyNumberFormat="1" applyFont="1" applyFill="1" applyBorder="1" applyAlignment="1">
      <alignment horizontal="center" vertical="center"/>
    </xf>
    <xf numFmtId="164" fontId="3" fillId="2" borderId="5" xfId="2" applyNumberFormat="1" applyFont="1" applyFill="1" applyBorder="1" applyAlignment="1">
      <alignment horizontal="center" vertical="center"/>
    </xf>
    <xf numFmtId="0" fontId="5" fillId="0" borderId="10" xfId="0" applyFont="1" applyBorder="1" applyAlignment="1">
      <alignment horizontal="justify" vertical="center" wrapText="1"/>
    </xf>
    <xf numFmtId="0" fontId="5" fillId="0" borderId="20" xfId="0" applyFont="1" applyBorder="1" applyAlignment="1">
      <alignment horizontal="justify" vertical="center" wrapText="1"/>
    </xf>
    <xf numFmtId="0" fontId="6" fillId="0" borderId="0" xfId="0" applyFont="1" applyAlignment="1">
      <alignment horizontal="justify" vertical="center" wrapText="1"/>
    </xf>
    <xf numFmtId="0" fontId="7" fillId="0" borderId="0" xfId="0" applyFont="1" applyAlignment="1">
      <alignment horizontal="justify" vertical="center" wrapText="1"/>
    </xf>
    <xf numFmtId="0" fontId="5" fillId="0" borderId="0" xfId="0" applyFont="1" applyAlignment="1">
      <alignment vertical="center" wrapText="1"/>
    </xf>
    <xf numFmtId="0" fontId="18" fillId="3" borderId="3" xfId="0" applyFont="1" applyFill="1" applyBorder="1" applyAlignment="1">
      <alignment horizontal="center" vertical="center" wrapText="1"/>
    </xf>
    <xf numFmtId="44" fontId="16" fillId="0" borderId="20" xfId="1" applyFont="1" applyFill="1" applyBorder="1" applyAlignment="1">
      <alignment horizontal="center" vertical="center" wrapText="1"/>
    </xf>
    <xf numFmtId="0" fontId="4" fillId="0" borderId="1" xfId="0" applyFont="1" applyBorder="1"/>
    <xf numFmtId="0" fontId="3" fillId="3" borderId="10" xfId="0" applyFont="1" applyFill="1" applyBorder="1" applyAlignment="1">
      <alignment vertical="center" wrapText="1"/>
    </xf>
    <xf numFmtId="0" fontId="5" fillId="0" borderId="27" xfId="0" applyFont="1" applyBorder="1" applyAlignment="1">
      <alignment horizontal="center" vertical="center" wrapText="1"/>
    </xf>
    <xf numFmtId="0" fontId="5" fillId="0" borderId="29" xfId="0" applyFont="1" applyBorder="1" applyAlignment="1">
      <alignment horizontal="center" vertical="center" wrapText="1"/>
    </xf>
    <xf numFmtId="44" fontId="16" fillId="0" borderId="10" xfId="1" applyFont="1" applyFill="1" applyBorder="1" applyAlignment="1">
      <alignment vertical="center" wrapText="1"/>
    </xf>
    <xf numFmtId="44" fontId="3" fillId="0" borderId="1" xfId="0" applyNumberFormat="1" applyFont="1" applyBorder="1" applyAlignment="1">
      <alignment vertical="center"/>
    </xf>
    <xf numFmtId="44" fontId="9" fillId="0" borderId="14" xfId="1" applyFont="1" applyFill="1" applyBorder="1" applyAlignment="1">
      <alignment vertical="center" wrapText="1"/>
    </xf>
    <xf numFmtId="44" fontId="28" fillId="0" borderId="0" xfId="1" applyFont="1" applyFill="1" applyBorder="1" applyAlignment="1">
      <alignment horizontal="center" wrapText="1"/>
    </xf>
    <xf numFmtId="0" fontId="3" fillId="3" borderId="20" xfId="0" applyFont="1" applyFill="1" applyBorder="1" applyAlignment="1">
      <alignment vertical="center" wrapText="1"/>
    </xf>
    <xf numFmtId="0" fontId="3" fillId="3" borderId="4" xfId="0" applyFont="1" applyFill="1" applyBorder="1" applyAlignment="1">
      <alignment vertical="center" wrapText="1"/>
    </xf>
    <xf numFmtId="0" fontId="19" fillId="3" borderId="3" xfId="0" applyFont="1" applyFill="1" applyBorder="1" applyAlignment="1">
      <alignment horizontal="center" vertical="center" wrapText="1"/>
    </xf>
    <xf numFmtId="0" fontId="18" fillId="3" borderId="4" xfId="0" applyFont="1" applyFill="1" applyBorder="1" applyAlignment="1">
      <alignment horizontal="center" vertical="center" wrapText="1"/>
    </xf>
    <xf numFmtId="44" fontId="28" fillId="0" borderId="20" xfId="1" applyFont="1" applyFill="1" applyBorder="1" applyAlignment="1">
      <alignment horizontal="center" wrapText="1"/>
    </xf>
    <xf numFmtId="44" fontId="16" fillId="3" borderId="5" xfId="1" applyFont="1" applyFill="1" applyBorder="1" applyAlignment="1">
      <alignment horizontal="center" vertical="center" wrapText="1"/>
    </xf>
    <xf numFmtId="0" fontId="15" fillId="0" borderId="0" xfId="0" applyFont="1" applyAlignment="1">
      <alignment horizontal="center" vertical="center" wrapText="1"/>
    </xf>
    <xf numFmtId="0" fontId="15" fillId="0" borderId="0" xfId="0" applyFont="1" applyAlignment="1">
      <alignment horizontal="center" vertical="center"/>
    </xf>
    <xf numFmtId="0" fontId="7" fillId="0" borderId="8" xfId="0" applyFont="1" applyBorder="1" applyAlignment="1">
      <alignment horizontal="left" vertical="center" wrapText="1"/>
    </xf>
    <xf numFmtId="0" fontId="7" fillId="0" borderId="26" xfId="0" applyFont="1" applyBorder="1" applyAlignment="1">
      <alignment horizontal="left" vertical="center" wrapText="1"/>
    </xf>
    <xf numFmtId="0" fontId="7" fillId="0" borderId="27" xfId="0" applyFont="1" applyBorder="1" applyAlignment="1">
      <alignment horizontal="left" vertical="center" wrapText="1"/>
    </xf>
    <xf numFmtId="0" fontId="3" fillId="3" borderId="5"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0" borderId="1" xfId="0" applyFont="1" applyBorder="1" applyAlignment="1">
      <alignment horizontal="center"/>
    </xf>
    <xf numFmtId="0" fontId="3" fillId="0" borderId="2" xfId="0" applyFont="1" applyBorder="1" applyAlignment="1">
      <alignment horizontal="center"/>
    </xf>
    <xf numFmtId="0" fontId="3" fillId="3" borderId="12"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14" xfId="0" applyFont="1" applyFill="1" applyBorder="1" applyAlignment="1">
      <alignment horizontal="center" vertical="center" wrapText="1"/>
    </xf>
    <xf numFmtId="0" fontId="4" fillId="0" borderId="1" xfId="0" applyFont="1" applyBorder="1" applyAlignment="1">
      <alignment horizontal="center"/>
    </xf>
    <xf numFmtId="0" fontId="4" fillId="0" borderId="2" xfId="0" applyFont="1" applyBorder="1" applyAlignment="1">
      <alignment horizontal="center"/>
    </xf>
    <xf numFmtId="0" fontId="10" fillId="0" borderId="20" xfId="0" applyFont="1" applyBorder="1" applyAlignment="1">
      <alignment horizontal="justify" vertical="top" wrapText="1"/>
    </xf>
    <xf numFmtId="0" fontId="7" fillId="0" borderId="17" xfId="0" applyFont="1" applyBorder="1" applyAlignment="1">
      <alignment horizontal="left" vertical="center" wrapText="1"/>
    </xf>
    <xf numFmtId="0" fontId="7" fillId="0" borderId="22" xfId="0" applyFont="1" applyBorder="1" applyAlignment="1">
      <alignment horizontal="left" vertical="center" wrapText="1"/>
    </xf>
    <xf numFmtId="0" fontId="7" fillId="0" borderId="23" xfId="0" applyFont="1" applyBorder="1" applyAlignment="1">
      <alignment horizontal="left" vertical="center" wrapText="1"/>
    </xf>
    <xf numFmtId="0" fontId="7" fillId="0" borderId="16" xfId="0" applyFont="1" applyBorder="1" applyAlignment="1">
      <alignment horizontal="left" vertical="center" wrapText="1"/>
    </xf>
    <xf numFmtId="0" fontId="7" fillId="0" borderId="24" xfId="0" applyFont="1" applyBorder="1" applyAlignment="1">
      <alignment horizontal="left" vertical="center" wrapText="1"/>
    </xf>
    <xf numFmtId="0" fontId="7" fillId="0" borderId="25" xfId="0" applyFont="1" applyBorder="1" applyAlignment="1">
      <alignment horizontal="left" vertical="center" wrapText="1"/>
    </xf>
    <xf numFmtId="0" fontId="5" fillId="0" borderId="13" xfId="0" applyFont="1" applyBorder="1" applyAlignment="1">
      <alignment horizontal="left" vertical="center" wrapText="1"/>
    </xf>
    <xf numFmtId="0" fontId="5" fillId="0" borderId="1" xfId="0" applyFont="1" applyBorder="1" applyAlignment="1">
      <alignment horizontal="left" vertical="center" wrapText="1"/>
    </xf>
    <xf numFmtId="0" fontId="12" fillId="0" borderId="28" xfId="0" applyFont="1" applyBorder="1" applyAlignment="1">
      <alignment horizontal="left" vertical="center" wrapText="1"/>
    </xf>
    <xf numFmtId="0" fontId="12" fillId="0" borderId="2" xfId="0" applyFont="1" applyBorder="1" applyAlignment="1">
      <alignment horizontal="left" vertical="center" wrapText="1"/>
    </xf>
    <xf numFmtId="0" fontId="12" fillId="0" borderId="29" xfId="0" applyFont="1" applyBorder="1" applyAlignment="1">
      <alignment horizontal="left" vertical="center" wrapText="1"/>
    </xf>
    <xf numFmtId="0" fontId="3" fillId="0" borderId="9"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10" fillId="0" borderId="3" xfId="0" applyFont="1" applyBorder="1" applyAlignment="1">
      <alignment horizontal="center" vertical="top" wrapText="1"/>
    </xf>
    <xf numFmtId="0" fontId="10" fillId="0" borderId="4" xfId="0" applyFont="1" applyBorder="1" applyAlignment="1">
      <alignment horizontal="center" vertical="top" wrapText="1"/>
    </xf>
    <xf numFmtId="0" fontId="0" fillId="0" borderId="1" xfId="0" applyBorder="1" applyAlignment="1">
      <alignment horizontal="center"/>
    </xf>
    <xf numFmtId="0" fontId="2" fillId="0" borderId="0" xfId="0" applyFont="1" applyAlignment="1">
      <alignment horizontal="center" vertical="center"/>
    </xf>
    <xf numFmtId="0" fontId="3" fillId="3" borderId="19"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20" xfId="0" applyFont="1" applyFill="1" applyBorder="1" applyAlignment="1">
      <alignment horizontal="center" vertical="center" wrapText="1"/>
    </xf>
    <xf numFmtId="0" fontId="7" fillId="0" borderId="5" xfId="0" applyFont="1" applyBorder="1" applyAlignment="1">
      <alignment horizontal="left" vertical="center" wrapText="1"/>
    </xf>
    <xf numFmtId="0" fontId="4" fillId="0" borderId="1" xfId="0" applyFont="1" applyBorder="1" applyAlignment="1">
      <alignment horizontal="left" vertical="top" wrapText="1"/>
    </xf>
    <xf numFmtId="0" fontId="4" fillId="0" borderId="14" xfId="0" applyFont="1" applyBorder="1" applyAlignment="1">
      <alignment horizontal="left" vertical="top" wrapText="1"/>
    </xf>
    <xf numFmtId="0" fontId="4" fillId="0" borderId="11" xfId="0" applyFont="1" applyBorder="1" applyAlignment="1">
      <alignment horizontal="left" vertical="top" wrapText="1"/>
    </xf>
    <xf numFmtId="0" fontId="4" fillId="0" borderId="10" xfId="0" applyFont="1" applyBorder="1" applyAlignment="1">
      <alignment horizontal="left" vertical="top" wrapText="1"/>
    </xf>
    <xf numFmtId="0" fontId="12" fillId="0" borderId="28" xfId="0" applyFont="1" applyBorder="1" applyAlignment="1">
      <alignment horizontal="left" vertical="top" wrapText="1"/>
    </xf>
    <xf numFmtId="0" fontId="12" fillId="0" borderId="2" xfId="0" applyFont="1" applyBorder="1" applyAlignment="1">
      <alignment horizontal="left" vertical="top" wrapText="1"/>
    </xf>
    <xf numFmtId="0" fontId="12" fillId="0" borderId="29" xfId="0" applyFont="1" applyBorder="1" applyAlignment="1">
      <alignment horizontal="left" vertical="top" wrapText="1"/>
    </xf>
  </cellXfs>
  <cellStyles count="3">
    <cellStyle name="Millares" xfId="2" builtinId="3"/>
    <cellStyle name="Moneda" xfId="1" builtinId="4"/>
    <cellStyle name="Normal"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142875</xdr:colOff>
      <xdr:row>0</xdr:row>
      <xdr:rowOff>99219</xdr:rowOff>
    </xdr:from>
    <xdr:ext cx="2219325" cy="650914"/>
    <xdr:pic>
      <xdr:nvPicPr>
        <xdr:cNvPr id="4" name="Imagen 3">
          <a:extLst>
            <a:ext uri="{FF2B5EF4-FFF2-40B4-BE49-F238E27FC236}">
              <a16:creationId xmlns:a16="http://schemas.microsoft.com/office/drawing/2014/main" id="{68BE3422-73D4-47B3-9ACD-11FDD14B3CE5}"/>
            </a:ext>
          </a:extLst>
        </xdr:cNvPr>
        <xdr:cNvPicPr>
          <a:picLocks noChangeAspect="1"/>
        </xdr:cNvPicPr>
      </xdr:nvPicPr>
      <xdr:blipFill>
        <a:blip xmlns:r="http://schemas.openxmlformats.org/officeDocument/2006/relationships" r:embed="rId1"/>
        <a:stretch>
          <a:fillRect/>
        </a:stretch>
      </xdr:blipFill>
      <xdr:spPr>
        <a:xfrm>
          <a:off x="142875" y="99219"/>
          <a:ext cx="2219325" cy="650914"/>
        </a:xfrm>
        <a:prstGeom prst="rect">
          <a:avLst/>
        </a:prstGeom>
      </xdr:spPr>
    </xdr:pic>
    <xdr:clientData/>
  </xdr:oneCellAnchor>
  <xdr:twoCellAnchor editAs="oneCell">
    <xdr:from>
      <xdr:col>13</xdr:col>
      <xdr:colOff>123032</xdr:colOff>
      <xdr:row>0</xdr:row>
      <xdr:rowOff>0</xdr:rowOff>
    </xdr:from>
    <xdr:to>
      <xdr:col>14</xdr:col>
      <xdr:colOff>651673</xdr:colOff>
      <xdr:row>2</xdr:row>
      <xdr:rowOff>249480</xdr:rowOff>
    </xdr:to>
    <xdr:pic>
      <xdr:nvPicPr>
        <xdr:cNvPr id="5" name="Imagen 4">
          <a:extLst>
            <a:ext uri="{FF2B5EF4-FFF2-40B4-BE49-F238E27FC236}">
              <a16:creationId xmlns:a16="http://schemas.microsoft.com/office/drawing/2014/main" id="{9AB5A008-62BF-4A60-89E2-1D3DEC8B570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6569532" y="0"/>
          <a:ext cx="1839915" cy="7892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04D7BB-C625-411B-A71D-B592E2E80D43}">
  <sheetPr>
    <pageSetUpPr fitToPage="1"/>
  </sheetPr>
  <dimension ref="A1:Q48"/>
  <sheetViews>
    <sheetView tabSelected="1" topLeftCell="A33" zoomScale="70" zoomScaleNormal="70" workbookViewId="0">
      <selection activeCell="J55" sqref="J55"/>
    </sheetView>
  </sheetViews>
  <sheetFormatPr baseColWidth="10" defaultRowHeight="15" x14ac:dyDescent="0.25"/>
  <cols>
    <col min="1" max="1" width="8.140625" customWidth="1"/>
    <col min="2" max="2" width="39.85546875" customWidth="1"/>
    <col min="3" max="3" width="12.5703125" bestFit="1" customWidth="1"/>
    <col min="4" max="4" width="20.28515625" customWidth="1"/>
    <col min="5" max="5" width="13.7109375" customWidth="1"/>
    <col min="6" max="6" width="67.42578125" customWidth="1"/>
    <col min="7" max="7" width="18.7109375" customWidth="1"/>
    <col min="8" max="8" width="14.42578125" customWidth="1"/>
    <col min="9" max="9" width="14.7109375" customWidth="1"/>
    <col min="10" max="10" width="14.28515625" customWidth="1"/>
    <col min="11" max="11" width="15" customWidth="1"/>
    <col min="12" max="12" width="15.140625" customWidth="1"/>
    <col min="13" max="13" width="14" customWidth="1"/>
    <col min="14" max="14" width="19.5703125" style="1" customWidth="1"/>
    <col min="15" max="15" width="20.42578125" customWidth="1"/>
    <col min="17" max="17" width="14.42578125" bestFit="1" customWidth="1"/>
  </cols>
  <sheetData>
    <row r="1" spans="1:15" ht="21" x14ac:dyDescent="0.25">
      <c r="A1" s="94" t="s">
        <v>0</v>
      </c>
      <c r="B1" s="94"/>
      <c r="C1" s="94"/>
      <c r="D1" s="94"/>
      <c r="E1" s="94"/>
      <c r="F1" s="94"/>
      <c r="G1" s="94"/>
      <c r="H1" s="94"/>
      <c r="I1" s="94"/>
      <c r="J1" s="94"/>
      <c r="K1" s="94"/>
      <c r="L1" s="94"/>
      <c r="M1" s="94"/>
      <c r="N1" s="94"/>
    </row>
    <row r="2" spans="1:15" ht="21" x14ac:dyDescent="0.25">
      <c r="A2" s="94" t="s">
        <v>50</v>
      </c>
      <c r="B2" s="94"/>
      <c r="C2" s="94"/>
      <c r="D2" s="94"/>
      <c r="E2" s="94"/>
      <c r="F2" s="94"/>
      <c r="G2" s="94"/>
      <c r="H2" s="94"/>
      <c r="I2" s="94"/>
      <c r="J2" s="94"/>
      <c r="K2" s="94"/>
      <c r="L2" s="94"/>
      <c r="M2" s="94"/>
      <c r="N2" s="94"/>
    </row>
    <row r="3" spans="1:15" ht="21" x14ac:dyDescent="0.25">
      <c r="A3" s="94" t="s">
        <v>52</v>
      </c>
      <c r="B3" s="94"/>
      <c r="C3" s="94"/>
      <c r="D3" s="94"/>
      <c r="E3" s="94"/>
      <c r="F3" s="94"/>
      <c r="G3" s="94"/>
      <c r="H3" s="94"/>
      <c r="I3" s="94"/>
      <c r="J3" s="94"/>
      <c r="K3" s="94"/>
      <c r="L3" s="94"/>
      <c r="M3" s="94"/>
      <c r="N3" s="94"/>
    </row>
    <row r="4" spans="1:15" ht="21" x14ac:dyDescent="0.25">
      <c r="A4" s="95" t="s">
        <v>53</v>
      </c>
      <c r="B4" s="95"/>
      <c r="C4" s="95"/>
      <c r="D4" s="95"/>
      <c r="E4" s="95"/>
      <c r="F4" s="95"/>
      <c r="G4" s="95"/>
      <c r="H4" s="95"/>
      <c r="I4" s="95"/>
      <c r="J4" s="95"/>
      <c r="K4" s="95"/>
      <c r="L4" s="95"/>
      <c r="M4" s="95"/>
      <c r="N4" s="95"/>
    </row>
    <row r="5" spans="1:15" ht="21" x14ac:dyDescent="0.25">
      <c r="A5" s="94" t="s">
        <v>51</v>
      </c>
      <c r="B5" s="94"/>
      <c r="C5" s="94"/>
      <c r="D5" s="94"/>
      <c r="E5" s="94"/>
      <c r="F5" s="94"/>
      <c r="G5" s="94"/>
      <c r="H5" s="94"/>
      <c r="I5" s="94"/>
      <c r="J5" s="94"/>
      <c r="K5" s="94"/>
      <c r="L5" s="94"/>
      <c r="M5" s="94"/>
      <c r="N5" s="94"/>
    </row>
    <row r="7" spans="1:15" ht="18.75" x14ac:dyDescent="0.3">
      <c r="A7" s="15" t="s">
        <v>1</v>
      </c>
      <c r="B7" s="15"/>
      <c r="C7" s="102"/>
      <c r="D7" s="102"/>
      <c r="E7" s="102"/>
      <c r="F7" s="102"/>
      <c r="G7" s="20"/>
      <c r="H7" s="20"/>
      <c r="I7" s="20"/>
      <c r="J7" s="15"/>
      <c r="K7" s="16"/>
      <c r="L7" s="13"/>
      <c r="M7" s="15" t="s">
        <v>2</v>
      </c>
      <c r="N7" s="110"/>
      <c r="O7" s="110"/>
    </row>
    <row r="8" spans="1:15" ht="18.75" x14ac:dyDescent="0.3">
      <c r="A8" s="15" t="s">
        <v>3</v>
      </c>
      <c r="B8" s="15"/>
      <c r="C8" s="103"/>
      <c r="D8" s="103"/>
      <c r="E8" s="103"/>
      <c r="F8" s="103"/>
      <c r="G8" s="20"/>
      <c r="H8" s="20"/>
      <c r="I8" s="20"/>
      <c r="J8" s="15"/>
      <c r="K8" s="16"/>
      <c r="L8" s="13"/>
      <c r="M8" s="15" t="s">
        <v>4</v>
      </c>
      <c r="N8" s="111"/>
      <c r="O8" s="111"/>
    </row>
    <row r="9" spans="1:15" ht="18.75" x14ac:dyDescent="0.3">
      <c r="A9" s="15" t="s">
        <v>5</v>
      </c>
      <c r="B9" s="15"/>
      <c r="C9" s="103"/>
      <c r="D9" s="103"/>
      <c r="E9" s="103"/>
      <c r="F9" s="103"/>
      <c r="G9" s="20"/>
      <c r="H9" s="20"/>
      <c r="I9" s="20"/>
      <c r="J9" s="15"/>
      <c r="K9" s="16"/>
      <c r="L9" s="13"/>
      <c r="M9" s="15" t="s">
        <v>6</v>
      </c>
      <c r="N9" s="111"/>
      <c r="O9" s="111"/>
    </row>
    <row r="10" spans="1:15" ht="18.75" x14ac:dyDescent="0.3">
      <c r="A10" s="15" t="s">
        <v>7</v>
      </c>
      <c r="B10" s="15"/>
      <c r="C10" s="103"/>
      <c r="D10" s="103"/>
      <c r="E10" s="103"/>
      <c r="F10" s="103"/>
      <c r="G10" s="20"/>
      <c r="H10" s="20"/>
      <c r="I10" s="20"/>
      <c r="J10" s="15"/>
      <c r="K10" s="16"/>
      <c r="L10" s="13"/>
      <c r="M10" s="13"/>
      <c r="N10" s="14"/>
      <c r="O10" s="13"/>
    </row>
    <row r="11" spans="1:15" ht="18.75" x14ac:dyDescent="0.3">
      <c r="A11" s="15"/>
      <c r="B11" s="15"/>
      <c r="C11" s="15"/>
      <c r="D11" s="20"/>
      <c r="E11" s="20"/>
      <c r="F11" s="20"/>
      <c r="G11" s="20"/>
      <c r="H11" s="20"/>
      <c r="I11" s="20"/>
      <c r="J11" s="15"/>
      <c r="K11" s="16"/>
      <c r="L11" s="13"/>
      <c r="M11" s="13"/>
      <c r="N11" s="14"/>
      <c r="O11" s="13"/>
    </row>
    <row r="12" spans="1:15" ht="15.75" customHeight="1" x14ac:dyDescent="0.25">
      <c r="A12" s="99" t="s">
        <v>8</v>
      </c>
      <c r="B12" s="99" t="s">
        <v>9</v>
      </c>
      <c r="C12" s="100" t="s">
        <v>56</v>
      </c>
      <c r="D12" s="99" t="s">
        <v>48</v>
      </c>
      <c r="E12" s="99" t="s">
        <v>49</v>
      </c>
      <c r="F12" s="104" t="s">
        <v>34</v>
      </c>
      <c r="G12" s="105"/>
      <c r="H12" s="105"/>
      <c r="I12" s="106"/>
      <c r="J12" s="100" t="s">
        <v>35</v>
      </c>
      <c r="K12" s="100" t="s">
        <v>42</v>
      </c>
      <c r="L12" s="99" t="s">
        <v>43</v>
      </c>
      <c r="M12" s="99" t="s">
        <v>18</v>
      </c>
      <c r="N12" s="99" t="s">
        <v>40</v>
      </c>
      <c r="O12" s="99" t="s">
        <v>64</v>
      </c>
    </row>
    <row r="13" spans="1:15" ht="60.75" customHeight="1" x14ac:dyDescent="0.25">
      <c r="A13" s="99"/>
      <c r="B13" s="99"/>
      <c r="C13" s="101"/>
      <c r="D13" s="99"/>
      <c r="E13" s="99"/>
      <c r="F13" s="107"/>
      <c r="G13" s="108"/>
      <c r="H13" s="108"/>
      <c r="I13" s="109"/>
      <c r="J13" s="101"/>
      <c r="K13" s="101"/>
      <c r="L13" s="99"/>
      <c r="M13" s="99"/>
      <c r="N13" s="99"/>
      <c r="O13" s="99"/>
    </row>
    <row r="14" spans="1:15" ht="42" customHeight="1" x14ac:dyDescent="0.25">
      <c r="A14" s="124" t="s">
        <v>10</v>
      </c>
      <c r="B14" s="73" t="s">
        <v>11</v>
      </c>
      <c r="C14" s="25">
        <v>1</v>
      </c>
      <c r="D14" s="31" t="s">
        <v>19</v>
      </c>
      <c r="E14" s="2">
        <v>1</v>
      </c>
      <c r="F14" s="116" t="s">
        <v>20</v>
      </c>
      <c r="G14" s="117"/>
      <c r="H14" s="117"/>
      <c r="I14" s="118"/>
      <c r="J14" s="3" t="s">
        <v>36</v>
      </c>
      <c r="K14" s="28"/>
      <c r="L14" s="4">
        <f>K14*E14</f>
        <v>0</v>
      </c>
      <c r="M14" s="4">
        <f>L14*0.16</f>
        <v>0</v>
      </c>
      <c r="N14" s="5">
        <f>L14+M14</f>
        <v>0</v>
      </c>
      <c r="O14" s="5">
        <f>N14*8</f>
        <v>0</v>
      </c>
    </row>
    <row r="15" spans="1:15" ht="49.5" customHeight="1" x14ac:dyDescent="0.25">
      <c r="A15" s="125"/>
      <c r="B15" s="112" t="s">
        <v>54</v>
      </c>
      <c r="C15" s="26">
        <v>2</v>
      </c>
      <c r="D15" s="32" t="s">
        <v>21</v>
      </c>
      <c r="E15" s="6">
        <v>1</v>
      </c>
      <c r="F15" s="96" t="s">
        <v>22</v>
      </c>
      <c r="G15" s="97"/>
      <c r="H15" s="97"/>
      <c r="I15" s="98"/>
      <c r="J15" s="7" t="s">
        <v>36</v>
      </c>
      <c r="K15" s="29"/>
      <c r="L15" s="8">
        <f>K15*E15</f>
        <v>0</v>
      </c>
      <c r="M15" s="8">
        <f t="shared" ref="M15:M22" si="0">L15*0.16</f>
        <v>0</v>
      </c>
      <c r="N15" s="9">
        <f t="shared" ref="N15:N22" si="1">L15+M15</f>
        <v>0</v>
      </c>
      <c r="O15" s="9">
        <f t="shared" ref="O15:O23" si="2">N15*8</f>
        <v>0</v>
      </c>
    </row>
    <row r="16" spans="1:15" ht="101.25" customHeight="1" x14ac:dyDescent="0.25">
      <c r="A16" s="125"/>
      <c r="B16" s="112"/>
      <c r="C16" s="26">
        <v>3</v>
      </c>
      <c r="D16" s="32" t="s">
        <v>23</v>
      </c>
      <c r="E16" s="6">
        <v>1</v>
      </c>
      <c r="F16" s="96" t="s">
        <v>24</v>
      </c>
      <c r="G16" s="97"/>
      <c r="H16" s="97"/>
      <c r="I16" s="98"/>
      <c r="J16" s="7" t="s">
        <v>36</v>
      </c>
      <c r="K16" s="29"/>
      <c r="L16" s="8">
        <f t="shared" ref="L16:L22" si="3">K16*E16</f>
        <v>0</v>
      </c>
      <c r="M16" s="8">
        <f t="shared" si="0"/>
        <v>0</v>
      </c>
      <c r="N16" s="9">
        <f t="shared" si="1"/>
        <v>0</v>
      </c>
      <c r="O16" s="9">
        <f t="shared" si="2"/>
        <v>0</v>
      </c>
    </row>
    <row r="17" spans="1:17" ht="66.75" customHeight="1" x14ac:dyDescent="0.25">
      <c r="A17" s="125"/>
      <c r="B17" s="74" t="s">
        <v>12</v>
      </c>
      <c r="C17" s="26">
        <v>4</v>
      </c>
      <c r="D17" s="32" t="s">
        <v>25</v>
      </c>
      <c r="E17" s="6">
        <v>1</v>
      </c>
      <c r="F17" s="96" t="s">
        <v>26</v>
      </c>
      <c r="G17" s="97"/>
      <c r="H17" s="97"/>
      <c r="I17" s="98"/>
      <c r="J17" s="7" t="s">
        <v>36</v>
      </c>
      <c r="K17" s="29"/>
      <c r="L17" s="8">
        <f t="shared" si="3"/>
        <v>0</v>
      </c>
      <c r="M17" s="8">
        <f t="shared" si="0"/>
        <v>0</v>
      </c>
      <c r="N17" s="9">
        <f t="shared" si="1"/>
        <v>0</v>
      </c>
      <c r="O17" s="9">
        <f t="shared" si="2"/>
        <v>0</v>
      </c>
    </row>
    <row r="18" spans="1:17" ht="71.25" customHeight="1" x14ac:dyDescent="0.25">
      <c r="A18" s="125"/>
      <c r="B18" s="112" t="s">
        <v>55</v>
      </c>
      <c r="C18" s="26">
        <v>5</v>
      </c>
      <c r="D18" s="32" t="s">
        <v>27</v>
      </c>
      <c r="E18" s="6">
        <v>1</v>
      </c>
      <c r="F18" s="96" t="s">
        <v>28</v>
      </c>
      <c r="G18" s="97"/>
      <c r="H18" s="97"/>
      <c r="I18" s="98"/>
      <c r="J18" s="7" t="s">
        <v>36</v>
      </c>
      <c r="K18" s="29"/>
      <c r="L18" s="8">
        <f t="shared" si="3"/>
        <v>0</v>
      </c>
      <c r="M18" s="8">
        <f t="shared" si="0"/>
        <v>0</v>
      </c>
      <c r="N18" s="9">
        <f t="shared" si="1"/>
        <v>0</v>
      </c>
      <c r="O18" s="9">
        <f t="shared" si="2"/>
        <v>0</v>
      </c>
    </row>
    <row r="19" spans="1:17" ht="47.25" customHeight="1" x14ac:dyDescent="0.25">
      <c r="A19" s="125"/>
      <c r="B19" s="112"/>
      <c r="C19" s="26">
        <v>6</v>
      </c>
      <c r="D19" s="32" t="s">
        <v>29</v>
      </c>
      <c r="E19" s="6">
        <v>1</v>
      </c>
      <c r="F19" s="96" t="s">
        <v>30</v>
      </c>
      <c r="G19" s="97"/>
      <c r="H19" s="97"/>
      <c r="I19" s="98"/>
      <c r="J19" s="7" t="s">
        <v>36</v>
      </c>
      <c r="K19" s="29"/>
      <c r="L19" s="8">
        <f t="shared" si="3"/>
        <v>0</v>
      </c>
      <c r="M19" s="8">
        <f t="shared" si="0"/>
        <v>0</v>
      </c>
      <c r="N19" s="9">
        <f t="shared" si="1"/>
        <v>0</v>
      </c>
      <c r="O19" s="9">
        <f t="shared" si="2"/>
        <v>0</v>
      </c>
    </row>
    <row r="20" spans="1:17" ht="49.5" customHeight="1" x14ac:dyDescent="0.25">
      <c r="A20" s="125"/>
      <c r="B20" s="112"/>
      <c r="C20" s="26">
        <v>7</v>
      </c>
      <c r="D20" s="32" t="s">
        <v>31</v>
      </c>
      <c r="E20" s="6">
        <v>1</v>
      </c>
      <c r="F20" s="96" t="s">
        <v>20</v>
      </c>
      <c r="G20" s="97"/>
      <c r="H20" s="97"/>
      <c r="I20" s="98"/>
      <c r="J20" s="7" t="s">
        <v>36</v>
      </c>
      <c r="K20" s="29"/>
      <c r="L20" s="8">
        <f t="shared" si="3"/>
        <v>0</v>
      </c>
      <c r="M20" s="8">
        <f t="shared" si="0"/>
        <v>0</v>
      </c>
      <c r="N20" s="9">
        <f t="shared" si="1"/>
        <v>0</v>
      </c>
      <c r="O20" s="9">
        <f t="shared" si="2"/>
        <v>0</v>
      </c>
    </row>
    <row r="21" spans="1:17" ht="37.5" x14ac:dyDescent="0.25">
      <c r="A21" s="125"/>
      <c r="B21" s="112"/>
      <c r="C21" s="26">
        <v>8</v>
      </c>
      <c r="D21" s="32" t="s">
        <v>13</v>
      </c>
      <c r="E21" s="6">
        <v>1</v>
      </c>
      <c r="F21" s="96" t="s">
        <v>14</v>
      </c>
      <c r="G21" s="97"/>
      <c r="H21" s="97"/>
      <c r="I21" s="98"/>
      <c r="J21" s="7" t="s">
        <v>36</v>
      </c>
      <c r="K21" s="29"/>
      <c r="L21" s="8">
        <f t="shared" si="3"/>
        <v>0</v>
      </c>
      <c r="M21" s="8">
        <f t="shared" si="0"/>
        <v>0</v>
      </c>
      <c r="N21" s="9">
        <f t="shared" si="1"/>
        <v>0</v>
      </c>
      <c r="O21" s="9">
        <f t="shared" si="2"/>
        <v>0</v>
      </c>
    </row>
    <row r="22" spans="1:17" ht="48" customHeight="1" x14ac:dyDescent="0.25">
      <c r="A22" s="125"/>
      <c r="B22" s="112"/>
      <c r="C22" s="26">
        <v>9</v>
      </c>
      <c r="D22" s="32" t="s">
        <v>37</v>
      </c>
      <c r="E22" s="6">
        <v>1</v>
      </c>
      <c r="F22" s="96" t="s">
        <v>38</v>
      </c>
      <c r="G22" s="97"/>
      <c r="H22" s="97"/>
      <c r="I22" s="98"/>
      <c r="J22" s="7" t="s">
        <v>36</v>
      </c>
      <c r="K22" s="29"/>
      <c r="L22" s="8">
        <f t="shared" si="3"/>
        <v>0</v>
      </c>
      <c r="M22" s="8">
        <f t="shared" si="0"/>
        <v>0</v>
      </c>
      <c r="N22" s="9">
        <f t="shared" si="1"/>
        <v>0</v>
      </c>
      <c r="O22" s="9">
        <f t="shared" si="2"/>
        <v>0</v>
      </c>
    </row>
    <row r="23" spans="1:17" ht="37.5" x14ac:dyDescent="0.25">
      <c r="A23" s="125"/>
      <c r="B23" s="112"/>
      <c r="C23" s="34">
        <v>10</v>
      </c>
      <c r="D23" s="35" t="s">
        <v>15</v>
      </c>
      <c r="E23" s="36">
        <v>5</v>
      </c>
      <c r="F23" s="96" t="s">
        <v>39</v>
      </c>
      <c r="G23" s="97"/>
      <c r="H23" s="97"/>
      <c r="I23" s="98"/>
      <c r="J23" s="37" t="s">
        <v>36</v>
      </c>
      <c r="K23" s="38"/>
      <c r="L23" s="8">
        <f>K23*E23</f>
        <v>0</v>
      </c>
      <c r="M23" s="8">
        <f>L23*0.16</f>
        <v>0</v>
      </c>
      <c r="N23" s="39">
        <f>L23+M23</f>
        <v>0</v>
      </c>
      <c r="O23" s="39">
        <f t="shared" si="2"/>
        <v>0</v>
      </c>
    </row>
    <row r="24" spans="1:17" ht="82.5" customHeight="1" x14ac:dyDescent="0.25">
      <c r="A24" s="125"/>
      <c r="B24" s="112"/>
      <c r="C24" s="27">
        <v>11</v>
      </c>
      <c r="D24" s="57" t="s">
        <v>16</v>
      </c>
      <c r="E24" s="10">
        <v>1</v>
      </c>
      <c r="F24" s="113" t="s">
        <v>84</v>
      </c>
      <c r="G24" s="114"/>
      <c r="H24" s="114"/>
      <c r="I24" s="115"/>
      <c r="J24" s="56" t="s">
        <v>36</v>
      </c>
      <c r="K24" s="30"/>
      <c r="L24" s="11">
        <f>K24*E24</f>
        <v>0</v>
      </c>
      <c r="M24" s="11">
        <f t="shared" ref="M24" si="4">L24*0.16</f>
        <v>0</v>
      </c>
      <c r="N24" s="12">
        <f t="shared" ref="N24" si="5">L24+M24</f>
        <v>0</v>
      </c>
      <c r="O24" s="12">
        <f t="shared" ref="O24" si="6">N24*8</f>
        <v>0</v>
      </c>
    </row>
    <row r="25" spans="1:17" ht="54" customHeight="1" x14ac:dyDescent="0.25">
      <c r="A25" s="125"/>
      <c r="B25" s="112"/>
      <c r="C25" s="60"/>
      <c r="D25" s="61"/>
      <c r="E25" s="62"/>
      <c r="F25" s="63"/>
      <c r="G25" s="63"/>
      <c r="H25" s="63"/>
      <c r="I25" s="63"/>
      <c r="J25" s="64"/>
      <c r="K25" s="64"/>
      <c r="L25" s="64"/>
      <c r="M25" s="64"/>
      <c r="N25" s="87" t="s">
        <v>79</v>
      </c>
      <c r="O25" s="92" t="s">
        <v>83</v>
      </c>
    </row>
    <row r="26" spans="1:17" ht="48.75" customHeight="1" x14ac:dyDescent="0.25">
      <c r="A26" s="125"/>
      <c r="B26" s="112"/>
      <c r="C26" s="24"/>
      <c r="D26" s="75"/>
      <c r="E26" s="62"/>
      <c r="F26" s="76"/>
      <c r="G26" s="76"/>
      <c r="H26" s="76"/>
      <c r="I26" s="76"/>
      <c r="J26" s="64"/>
      <c r="K26" s="33"/>
      <c r="L26" s="93" t="s">
        <v>80</v>
      </c>
      <c r="M26" s="93"/>
      <c r="N26" s="65">
        <f>SUM(N14:N24)</f>
        <v>0</v>
      </c>
      <c r="O26" s="59">
        <f>SUM(O14:O24)</f>
        <v>0</v>
      </c>
      <c r="Q26" s="23"/>
    </row>
    <row r="27" spans="1:17" ht="21" x14ac:dyDescent="0.25">
      <c r="A27" s="125"/>
      <c r="B27" s="112"/>
      <c r="C27" s="24"/>
      <c r="D27" s="75"/>
      <c r="E27" s="62"/>
      <c r="F27" s="76"/>
      <c r="G27" s="76"/>
      <c r="H27" s="76"/>
      <c r="I27" s="76"/>
      <c r="J27" s="64"/>
      <c r="K27" s="33"/>
      <c r="L27" s="53"/>
      <c r="M27" s="53"/>
      <c r="N27" s="54"/>
      <c r="O27" s="55"/>
      <c r="Q27" s="23"/>
    </row>
    <row r="28" spans="1:17" ht="33" customHeight="1" x14ac:dyDescent="0.25">
      <c r="A28" s="125"/>
      <c r="B28" s="112"/>
      <c r="C28" s="119" t="s">
        <v>81</v>
      </c>
      <c r="D28" s="120"/>
      <c r="E28" s="120"/>
      <c r="F28" s="120"/>
      <c r="G28" s="120"/>
      <c r="H28" s="120"/>
      <c r="I28" s="120"/>
      <c r="J28" s="120"/>
      <c r="K28" s="77"/>
      <c r="L28" s="53"/>
      <c r="M28" s="53"/>
      <c r="N28" s="54"/>
      <c r="O28" s="55"/>
    </row>
    <row r="29" spans="1:17" ht="39" customHeight="1" x14ac:dyDescent="0.25">
      <c r="A29" s="125"/>
      <c r="B29" s="112"/>
      <c r="C29" s="121" t="s">
        <v>41</v>
      </c>
      <c r="D29" s="122"/>
      <c r="E29" s="122"/>
      <c r="F29" s="122"/>
      <c r="G29" s="122"/>
      <c r="H29" s="122"/>
      <c r="I29" s="122"/>
      <c r="J29" s="123"/>
      <c r="K29" s="77"/>
      <c r="L29" s="53"/>
      <c r="M29" s="53"/>
      <c r="N29" s="54"/>
      <c r="O29" s="55"/>
    </row>
    <row r="30" spans="1:17" ht="51" customHeight="1" x14ac:dyDescent="0.25">
      <c r="A30" s="125"/>
      <c r="B30" s="112"/>
      <c r="C30" s="24"/>
      <c r="D30" s="75"/>
      <c r="E30" s="62"/>
      <c r="F30" s="76"/>
      <c r="G30" s="76"/>
      <c r="H30" s="76"/>
      <c r="I30" s="76"/>
      <c r="J30" s="64"/>
      <c r="K30" s="33"/>
      <c r="L30" s="53"/>
      <c r="M30" s="53"/>
      <c r="N30" s="54"/>
      <c r="O30" s="55"/>
    </row>
    <row r="31" spans="1:17" ht="165" customHeight="1" x14ac:dyDescent="0.25">
      <c r="A31" s="125"/>
      <c r="B31" s="127" t="s">
        <v>33</v>
      </c>
      <c r="C31" s="88" t="s">
        <v>56</v>
      </c>
      <c r="D31" s="89" t="s">
        <v>48</v>
      </c>
      <c r="E31" s="42" t="s">
        <v>61</v>
      </c>
      <c r="F31" s="89" t="s">
        <v>71</v>
      </c>
      <c r="G31" s="78" t="s">
        <v>72</v>
      </c>
      <c r="H31" s="78" t="s">
        <v>73</v>
      </c>
      <c r="I31" s="78" t="s">
        <v>59</v>
      </c>
      <c r="J31" s="78" t="s">
        <v>58</v>
      </c>
      <c r="K31" s="90" t="s">
        <v>60</v>
      </c>
      <c r="L31" s="91" t="s">
        <v>63</v>
      </c>
      <c r="M31" s="91" t="s">
        <v>62</v>
      </c>
      <c r="N31" s="78" t="s">
        <v>74</v>
      </c>
      <c r="O31" s="78" t="s">
        <v>75</v>
      </c>
    </row>
    <row r="32" spans="1:17" ht="357" customHeight="1" x14ac:dyDescent="0.25">
      <c r="A32" s="125"/>
      <c r="B32" s="127"/>
      <c r="C32" s="82">
        <v>12</v>
      </c>
      <c r="D32" s="44" t="s">
        <v>17</v>
      </c>
      <c r="E32" s="45" t="s">
        <v>85</v>
      </c>
      <c r="F32" s="58" t="s">
        <v>87</v>
      </c>
      <c r="G32" s="46">
        <v>0.36645659999999997</v>
      </c>
      <c r="H32" s="51">
        <v>0</v>
      </c>
      <c r="I32" s="46">
        <f>G32*(1+H32)</f>
        <v>0.36645659999999997</v>
      </c>
      <c r="J32" s="46">
        <f>I32*0.16</f>
        <v>5.8633055999999996E-2</v>
      </c>
      <c r="K32" s="47">
        <f>I32+J32</f>
        <v>0.42508965599999998</v>
      </c>
      <c r="L32" s="48">
        <f>M32*0.4</f>
        <v>128000</v>
      </c>
      <c r="M32" s="49">
        <f>40000*8</f>
        <v>320000</v>
      </c>
      <c r="N32" s="50">
        <f>L32*K32</f>
        <v>54411.475967999999</v>
      </c>
      <c r="O32" s="50">
        <f>M32*K32</f>
        <v>136028.68992</v>
      </c>
    </row>
    <row r="33" spans="1:15" ht="114" customHeight="1" x14ac:dyDescent="0.25">
      <c r="A33" s="125"/>
      <c r="B33" s="127"/>
      <c r="C33" s="81" t="s">
        <v>56</v>
      </c>
      <c r="D33" s="43" t="s">
        <v>48</v>
      </c>
      <c r="E33" s="41" t="s">
        <v>61</v>
      </c>
      <c r="F33" s="131" t="s">
        <v>71</v>
      </c>
      <c r="G33" s="132"/>
      <c r="H33" s="133"/>
      <c r="I33" s="40" t="s">
        <v>65</v>
      </c>
      <c r="J33" s="40" t="s">
        <v>57</v>
      </c>
      <c r="K33" s="40" t="s">
        <v>66</v>
      </c>
      <c r="L33" s="52" t="s">
        <v>67</v>
      </c>
      <c r="M33" s="52" t="s">
        <v>68</v>
      </c>
      <c r="N33" s="52" t="s">
        <v>69</v>
      </c>
      <c r="O33" s="78" t="s">
        <v>70</v>
      </c>
    </row>
    <row r="34" spans="1:15" ht="117" customHeight="1" x14ac:dyDescent="0.25">
      <c r="A34" s="125"/>
      <c r="B34" s="127"/>
      <c r="C34" s="83">
        <v>13</v>
      </c>
      <c r="D34" s="66" t="s">
        <v>32</v>
      </c>
      <c r="E34" s="67" t="s">
        <v>86</v>
      </c>
      <c r="F34" s="134" t="s">
        <v>88</v>
      </c>
      <c r="G34" s="134"/>
      <c r="H34" s="134"/>
      <c r="I34" s="68"/>
      <c r="J34" s="69">
        <f>I34*0.16</f>
        <v>0</v>
      </c>
      <c r="K34" s="70">
        <f>I34+J34</f>
        <v>0</v>
      </c>
      <c r="L34" s="71">
        <v>3</v>
      </c>
      <c r="M34" s="72">
        <v>7</v>
      </c>
      <c r="N34" s="70">
        <f>L34*K34</f>
        <v>0</v>
      </c>
      <c r="O34" s="70">
        <f>M34*K34</f>
        <v>0</v>
      </c>
    </row>
    <row r="35" spans="1:15" ht="40.5" customHeight="1" x14ac:dyDescent="0.25">
      <c r="A35" s="125"/>
      <c r="B35" s="127"/>
      <c r="C35" s="75"/>
      <c r="D35" s="75"/>
      <c r="E35" s="62"/>
      <c r="F35" s="76"/>
      <c r="G35" s="76"/>
      <c r="H35" s="76"/>
      <c r="I35" s="76"/>
      <c r="J35" s="64"/>
      <c r="K35" s="33"/>
      <c r="L35" s="53"/>
      <c r="M35" s="53"/>
      <c r="N35" s="53" t="s">
        <v>77</v>
      </c>
      <c r="O35" s="79" t="s">
        <v>78</v>
      </c>
    </row>
    <row r="36" spans="1:15" ht="41.25" customHeight="1" x14ac:dyDescent="0.25">
      <c r="A36" s="125"/>
      <c r="B36" s="127"/>
      <c r="C36" s="120" t="s">
        <v>82</v>
      </c>
      <c r="D36" s="120"/>
      <c r="E36" s="120"/>
      <c r="F36" s="120"/>
      <c r="G36" s="120"/>
      <c r="H36" s="120"/>
      <c r="I36" s="120"/>
      <c r="J36" s="120"/>
      <c r="L36" s="93" t="s">
        <v>76</v>
      </c>
      <c r="M36" s="93"/>
      <c r="N36" s="59">
        <f>N34+N32</f>
        <v>54411.475967999999</v>
      </c>
      <c r="O36" s="59">
        <f>O34+O32</f>
        <v>136028.68992</v>
      </c>
    </row>
    <row r="37" spans="1:15" ht="27.75" customHeight="1" x14ac:dyDescent="0.25">
      <c r="A37" s="125"/>
      <c r="B37" s="127"/>
      <c r="C37" s="139" t="s">
        <v>41</v>
      </c>
      <c r="D37" s="140"/>
      <c r="E37" s="140"/>
      <c r="F37" s="140"/>
      <c r="G37" s="140"/>
      <c r="H37" s="140"/>
      <c r="I37" s="140"/>
      <c r="J37" s="141"/>
      <c r="K37" s="33"/>
      <c r="L37" s="53"/>
      <c r="M37" s="53"/>
      <c r="N37" s="54"/>
      <c r="O37" s="84"/>
    </row>
    <row r="38" spans="1:15" ht="18.75" x14ac:dyDescent="0.3">
      <c r="A38" s="126"/>
      <c r="B38" s="128"/>
      <c r="C38" s="80"/>
      <c r="D38" s="80"/>
      <c r="E38" s="80"/>
      <c r="F38" s="80"/>
      <c r="G38" s="80"/>
      <c r="H38" s="80"/>
      <c r="I38" s="80"/>
      <c r="J38" s="80"/>
      <c r="K38" s="80"/>
      <c r="L38" s="80"/>
      <c r="M38" s="80"/>
      <c r="N38" s="85"/>
      <c r="O38" s="86"/>
    </row>
    <row r="39" spans="1:15" ht="18.75" x14ac:dyDescent="0.3">
      <c r="A39" s="13"/>
      <c r="B39" s="13"/>
      <c r="C39" s="13"/>
      <c r="D39" s="13"/>
      <c r="E39" s="13"/>
      <c r="F39" s="13"/>
      <c r="G39" s="13"/>
      <c r="H39" s="13"/>
      <c r="I39" s="13"/>
      <c r="J39" s="13"/>
      <c r="K39" s="13"/>
      <c r="L39" s="13"/>
      <c r="M39" s="13"/>
      <c r="N39" s="21"/>
      <c r="O39" s="22"/>
    </row>
    <row r="40" spans="1:15" ht="14.25" customHeight="1" x14ac:dyDescent="0.3">
      <c r="A40" s="13"/>
      <c r="B40" s="13"/>
      <c r="C40" s="13"/>
      <c r="D40" s="13"/>
      <c r="E40" s="13"/>
      <c r="F40" s="13"/>
      <c r="G40" s="13"/>
      <c r="H40" s="13"/>
      <c r="I40" s="13"/>
      <c r="J40" s="13"/>
      <c r="K40" s="13"/>
      <c r="L40" s="13"/>
      <c r="M40" s="13"/>
      <c r="N40" s="21"/>
      <c r="O40" s="22"/>
    </row>
    <row r="41" spans="1:15" ht="18.75" customHeight="1" x14ac:dyDescent="0.25">
      <c r="A41" s="18" t="s">
        <v>45</v>
      </c>
      <c r="B41" s="137" t="s">
        <v>46</v>
      </c>
      <c r="C41" s="137"/>
      <c r="D41" s="137"/>
      <c r="E41" s="137"/>
      <c r="F41" s="137"/>
      <c r="G41" s="137"/>
      <c r="H41" s="137"/>
      <c r="I41" s="137"/>
      <c r="J41" s="138"/>
    </row>
    <row r="42" spans="1:15" ht="18.75" x14ac:dyDescent="0.3">
      <c r="A42" s="19"/>
      <c r="B42" s="135" t="s">
        <v>47</v>
      </c>
      <c r="C42" s="135"/>
      <c r="D42" s="135"/>
      <c r="E42" s="135"/>
      <c r="F42" s="135"/>
      <c r="G42" s="135"/>
      <c r="H42" s="135"/>
      <c r="I42" s="135"/>
      <c r="J42" s="136"/>
    </row>
    <row r="47" spans="1:15" x14ac:dyDescent="0.25">
      <c r="F47" s="129"/>
      <c r="G47" s="129"/>
    </row>
    <row r="48" spans="1:15" x14ac:dyDescent="0.25">
      <c r="F48" s="130" t="s">
        <v>44</v>
      </c>
      <c r="G48" s="130"/>
      <c r="H48" s="17"/>
      <c r="I48" s="17"/>
    </row>
  </sheetData>
  <mergeCells count="51">
    <mergeCell ref="F47:G47"/>
    <mergeCell ref="F48:G48"/>
    <mergeCell ref="L36:M36"/>
    <mergeCell ref="F33:H33"/>
    <mergeCell ref="F34:H34"/>
    <mergeCell ref="B42:J42"/>
    <mergeCell ref="B41:J41"/>
    <mergeCell ref="C36:J36"/>
    <mergeCell ref="C37:J37"/>
    <mergeCell ref="A12:A13"/>
    <mergeCell ref="B18:B30"/>
    <mergeCell ref="F20:I20"/>
    <mergeCell ref="F21:I21"/>
    <mergeCell ref="F22:I22"/>
    <mergeCell ref="F23:I23"/>
    <mergeCell ref="F24:I24"/>
    <mergeCell ref="F14:I14"/>
    <mergeCell ref="F15:I15"/>
    <mergeCell ref="F16:I16"/>
    <mergeCell ref="B15:B16"/>
    <mergeCell ref="C28:J28"/>
    <mergeCell ref="C29:J29"/>
    <mergeCell ref="A14:A38"/>
    <mergeCell ref="B31:B38"/>
    <mergeCell ref="N7:O7"/>
    <mergeCell ref="N8:O8"/>
    <mergeCell ref="N9:O9"/>
    <mergeCell ref="O12:O13"/>
    <mergeCell ref="N12:N13"/>
    <mergeCell ref="C7:F7"/>
    <mergeCell ref="C8:F8"/>
    <mergeCell ref="C9:F9"/>
    <mergeCell ref="C10:F10"/>
    <mergeCell ref="F12:I13"/>
    <mergeCell ref="D12:D13"/>
    <mergeCell ref="L26:M26"/>
    <mergeCell ref="A1:N1"/>
    <mergeCell ref="A2:N2"/>
    <mergeCell ref="A3:N3"/>
    <mergeCell ref="A4:N4"/>
    <mergeCell ref="A5:N5"/>
    <mergeCell ref="F17:I17"/>
    <mergeCell ref="F18:I18"/>
    <mergeCell ref="F19:I19"/>
    <mergeCell ref="M12:M13"/>
    <mergeCell ref="E12:E13"/>
    <mergeCell ref="J12:J13"/>
    <mergeCell ref="L12:L13"/>
    <mergeCell ref="B12:B13"/>
    <mergeCell ref="K12:K13"/>
    <mergeCell ref="C12:C13"/>
  </mergeCells>
  <conditionalFormatting sqref="A41">
    <cfRule type="duplicateValues" dxfId="1" priority="1"/>
  </conditionalFormatting>
  <conditionalFormatting sqref="M7:M9 J7:K11 A7:C11 E11">
    <cfRule type="duplicateValues" dxfId="0" priority="4"/>
  </conditionalFormatting>
  <printOptions horizontalCentered="1"/>
  <pageMargins left="0.9055118110236221" right="0.31496062992125984" top="0.55118110236220474" bottom="0.59055118110236227" header="0.31496062992125984" footer="0.23622047244094491"/>
  <pageSetup paperSize="9" scale="43" fitToHeight="0" orientation="landscape" r:id="rId1"/>
  <headerFooter>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Aaron Gonzalez</dc:creator>
  <cp:lastModifiedBy>Aaron Gonzalez</cp:lastModifiedBy>
  <cp:lastPrinted>2025-04-07T23:54:31Z</cp:lastPrinted>
  <dcterms:created xsi:type="dcterms:W3CDTF">2024-12-27T01:26:36Z</dcterms:created>
  <dcterms:modified xsi:type="dcterms:W3CDTF">2025-04-07T23:55:07Z</dcterms:modified>
</cp:coreProperties>
</file>